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s" sheetId="1" r:id="rId4"/>
    <sheet state="hidden" name="Copia de Yearly Stats" sheetId="2" r:id="rId5"/>
    <sheet state="visible" name="Inputs" sheetId="3" r:id="rId6"/>
    <sheet state="hidden" name="Schedule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4">
      <text>
        <t xml:space="preserve">Leave value blank to use current spreadsheet</t>
      </text>
    </comment>
    <comment authorId="0" ref="A8">
      <text>
        <t xml:space="preserve">Applies to both teams and quizzers</t>
      </text>
    </comment>
    <comment authorId="0" ref="A10">
      <text>
        <t xml:space="preserve">Valid Options are DBQ or WBQA</t>
      </text>
    </comment>
  </commentList>
</comments>
</file>

<file path=xl/sharedStrings.xml><?xml version="1.0" encoding="utf-8"?>
<sst xmlns="http://schemas.openxmlformats.org/spreadsheetml/2006/main" count="895" uniqueCount="370">
  <si>
    <t>First Name</t>
  </si>
  <si>
    <t>Last Name</t>
  </si>
  <si>
    <t>Team Name</t>
  </si>
  <si>
    <t>Division</t>
  </si>
  <si>
    <t>TOT2</t>
  </si>
  <si>
    <t>TOT</t>
  </si>
  <si>
    <t>AVG</t>
  </si>
  <si>
    <t>ERR</t>
  </si>
  <si>
    <t>Tot Quiz</t>
  </si>
  <si>
    <t>Q01</t>
  </si>
  <si>
    <t>E01</t>
  </si>
  <si>
    <t>Q02</t>
  </si>
  <si>
    <t>E02</t>
  </si>
  <si>
    <t>Q03</t>
  </si>
  <si>
    <t>E03</t>
  </si>
  <si>
    <t>Q04</t>
  </si>
  <si>
    <t>E04</t>
  </si>
  <si>
    <t>Q05</t>
  </si>
  <si>
    <t>E05</t>
  </si>
  <si>
    <t>Q06</t>
  </si>
  <si>
    <t>E06</t>
  </si>
  <si>
    <t># 1's</t>
  </si>
  <si>
    <t># 2's</t>
  </si>
  <si>
    <t># 3's</t>
  </si>
  <si>
    <t>Michael</t>
  </si>
  <si>
    <t>Buiten</t>
  </si>
  <si>
    <t>Battling Bereans*</t>
  </si>
  <si>
    <t>Var Coach</t>
  </si>
  <si>
    <t>Catherine</t>
  </si>
  <si>
    <t>Parker</t>
  </si>
  <si>
    <t>DBQ Covered With Leprosy</t>
  </si>
  <si>
    <t>Katie</t>
  </si>
  <si>
    <t>Baugh</t>
  </si>
  <si>
    <t>DBQ Scorching Matias</t>
  </si>
  <si>
    <t>Donald</t>
  </si>
  <si>
    <t>Robey</t>
  </si>
  <si>
    <t>Quiz Busters JV</t>
  </si>
  <si>
    <t>David</t>
  </si>
  <si>
    <t>Cooke</t>
  </si>
  <si>
    <t>Favored Servants</t>
  </si>
  <si>
    <t>Terri</t>
  </si>
  <si>
    <t>Theriault</t>
  </si>
  <si>
    <t>No Genealogy</t>
  </si>
  <si>
    <t>Tim</t>
  </si>
  <si>
    <t>Zebell</t>
  </si>
  <si>
    <t>Initial Eyewitnesses</t>
  </si>
  <si>
    <t>Keegan</t>
  </si>
  <si>
    <t>Asper</t>
  </si>
  <si>
    <t>Agents of Chaos</t>
  </si>
  <si>
    <t>Paul</t>
  </si>
  <si>
    <t>Paternoster</t>
  </si>
  <si>
    <t>DBQ Remove the Speck*</t>
  </si>
  <si>
    <t>Ann</t>
  </si>
  <si>
    <t>Cox</t>
  </si>
  <si>
    <t>Classy Curmudgeons</t>
  </si>
  <si>
    <t>Dawson</t>
  </si>
  <si>
    <t>Rex</t>
  </si>
  <si>
    <t>Var Quizzer</t>
  </si>
  <si>
    <t>Matthias</t>
  </si>
  <si>
    <t>Owen</t>
  </si>
  <si>
    <t>Samuel</t>
  </si>
  <si>
    <t>Kochensparger</t>
  </si>
  <si>
    <t>Eloise</t>
  </si>
  <si>
    <t>Olivia</t>
  </si>
  <si>
    <t>Nolan</t>
  </si>
  <si>
    <t>Colby</t>
  </si>
  <si>
    <t>Wenger</t>
  </si>
  <si>
    <t>Ella</t>
  </si>
  <si>
    <t>Katy</t>
  </si>
  <si>
    <t>Bodtke</t>
  </si>
  <si>
    <t>Calvin</t>
  </si>
  <si>
    <t>Zeke</t>
  </si>
  <si>
    <t>Whiteaker</t>
  </si>
  <si>
    <t>Aiden</t>
  </si>
  <si>
    <t>Clifton</t>
  </si>
  <si>
    <t>Leslie</t>
  </si>
  <si>
    <t>Curtis</t>
  </si>
  <si>
    <t>Jenna</t>
  </si>
  <si>
    <t>Abigail</t>
  </si>
  <si>
    <t>Obermiller</t>
  </si>
  <si>
    <t>Joseph</t>
  </si>
  <si>
    <t>Toby</t>
  </si>
  <si>
    <t>Peterson</t>
  </si>
  <si>
    <t>Matthew</t>
  </si>
  <si>
    <t>Wood</t>
  </si>
  <si>
    <t>Noelle</t>
  </si>
  <si>
    <t>Rensberry</t>
  </si>
  <si>
    <t>Timmy</t>
  </si>
  <si>
    <t>Graff</t>
  </si>
  <si>
    <t>Hudson</t>
  </si>
  <si>
    <t>Cael</t>
  </si>
  <si>
    <t>Johnson</t>
  </si>
  <si>
    <t>Blaze</t>
  </si>
  <si>
    <t>Music</t>
  </si>
  <si>
    <t>Ryder</t>
  </si>
  <si>
    <t>Perry</t>
  </si>
  <si>
    <t>Eli</t>
  </si>
  <si>
    <t>Norton</t>
  </si>
  <si>
    <t>Xander</t>
  </si>
  <si>
    <t>Young</t>
  </si>
  <si>
    <t>CJ</t>
  </si>
  <si>
    <t>Lainey</t>
  </si>
  <si>
    <t>Sollosi</t>
  </si>
  <si>
    <t>Cavan</t>
  </si>
  <si>
    <t>Jaila</t>
  </si>
  <si>
    <t>Jace</t>
  </si>
  <si>
    <t>Zariah</t>
  </si>
  <si>
    <t>Bernot</t>
  </si>
  <si>
    <t>Ben</t>
  </si>
  <si>
    <t>Zebel</t>
  </si>
  <si>
    <t>Thatcher</t>
  </si>
  <si>
    <t>Thompson</t>
  </si>
  <si>
    <t>Alejandro</t>
  </si>
  <si>
    <t>Velara</t>
  </si>
  <si>
    <t>Landon</t>
  </si>
  <si>
    <t>Komer</t>
  </si>
  <si>
    <t>Naomi</t>
  </si>
  <si>
    <t>Kami</t>
  </si>
  <si>
    <t>Daigen</t>
  </si>
  <si>
    <t>Zurek</t>
  </si>
  <si>
    <t>kathryn</t>
  </si>
  <si>
    <t>Terrifying Shepherds</t>
  </si>
  <si>
    <t>LL Coach</t>
  </si>
  <si>
    <t>Hannah</t>
  </si>
  <si>
    <t>Quiz Busters LL</t>
  </si>
  <si>
    <t>Dawn</t>
  </si>
  <si>
    <t>DBQ Gracious Words</t>
  </si>
  <si>
    <t>Jon</t>
  </si>
  <si>
    <t>DBQ Lake Pointe</t>
  </si>
  <si>
    <t>Hosmer</t>
  </si>
  <si>
    <t>3 Young Pigeons</t>
  </si>
  <si>
    <t>Michelle</t>
  </si>
  <si>
    <t>Gervals</t>
  </si>
  <si>
    <t>Jesus Freaks</t>
  </si>
  <si>
    <t>Esther</t>
  </si>
  <si>
    <t>LL Quizzer</t>
  </si>
  <si>
    <t>Jamison</t>
  </si>
  <si>
    <t>Andrew</t>
  </si>
  <si>
    <t>Silas</t>
  </si>
  <si>
    <t>Pennington</t>
  </si>
  <si>
    <t>Johnny</t>
  </si>
  <si>
    <t>James</t>
  </si>
  <si>
    <t>Dixon</t>
  </si>
  <si>
    <t>Levi</t>
  </si>
  <si>
    <t>Emmett</t>
  </si>
  <si>
    <t>Emma</t>
  </si>
  <si>
    <t>Bryna</t>
  </si>
  <si>
    <t>Ariya</t>
  </si>
  <si>
    <t>Hafner</t>
  </si>
  <si>
    <t>Reeny</t>
  </si>
  <si>
    <t>Eads</t>
  </si>
  <si>
    <t>Lillian</t>
  </si>
  <si>
    <t>Cooper</t>
  </si>
  <si>
    <t>Koch</t>
  </si>
  <si>
    <t>Nadya</t>
  </si>
  <si>
    <t>Lily</t>
  </si>
  <si>
    <t>Haendiges</t>
  </si>
  <si>
    <t>Jo Jo</t>
  </si>
  <si>
    <t>Juliette</t>
  </si>
  <si>
    <t>Fallyn</t>
  </si>
  <si>
    <t>Preston</t>
  </si>
  <si>
    <t>Bink</t>
  </si>
  <si>
    <t>Ada</t>
  </si>
  <si>
    <t>Pyle</t>
  </si>
  <si>
    <t>Tessa</t>
  </si>
  <si>
    <t>Oct Tot</t>
  </si>
  <si>
    <t>Oct Err</t>
  </si>
  <si>
    <t>Nov Tot</t>
  </si>
  <si>
    <t>Nov Err</t>
  </si>
  <si>
    <t>Q07</t>
  </si>
  <si>
    <t>E07</t>
  </si>
  <si>
    <t>Q08</t>
  </si>
  <si>
    <t>E08</t>
  </si>
  <si>
    <t>Q09</t>
  </si>
  <si>
    <t>E09</t>
  </si>
  <si>
    <t>Dec Tot</t>
  </si>
  <si>
    <t>Dec Err</t>
  </si>
  <si>
    <t>Q10</t>
  </si>
  <si>
    <t>E10</t>
  </si>
  <si>
    <t>Q11</t>
  </si>
  <si>
    <t>E11</t>
  </si>
  <si>
    <t>Q12</t>
  </si>
  <si>
    <t>E12</t>
  </si>
  <si>
    <t>Jan Tot</t>
  </si>
  <si>
    <t>Jan Err</t>
  </si>
  <si>
    <t>Q13</t>
  </si>
  <si>
    <t>E13</t>
  </si>
  <si>
    <t>Q14</t>
  </si>
  <si>
    <t>E14</t>
  </si>
  <si>
    <t>Q15</t>
  </si>
  <si>
    <t>E15</t>
  </si>
  <si>
    <t>Feb Tot</t>
  </si>
  <si>
    <t>Feb Err</t>
  </si>
  <si>
    <t>Q16</t>
  </si>
  <si>
    <t>E16</t>
  </si>
  <si>
    <t>Q17</t>
  </si>
  <si>
    <t>E17</t>
  </si>
  <si>
    <t>Q18</t>
  </si>
  <si>
    <t>E18</t>
  </si>
  <si>
    <t>Q19</t>
  </si>
  <si>
    <t>E19</t>
  </si>
  <si>
    <t>Q20</t>
  </si>
  <si>
    <t>E20</t>
  </si>
  <si>
    <t>Q21</t>
  </si>
  <si>
    <t>E21</t>
  </si>
  <si>
    <t>Mar Tot</t>
  </si>
  <si>
    <t>Mar Err</t>
  </si>
  <si>
    <t>Aver&lt;Mar</t>
  </si>
  <si>
    <t>Aver chg</t>
  </si>
  <si>
    <t>Year</t>
  </si>
  <si>
    <t>Quizzer ID#</t>
  </si>
  <si>
    <t>Selah</t>
  </si>
  <si>
    <t>Russell</t>
  </si>
  <si>
    <t>SCC Wise Men</t>
  </si>
  <si>
    <t>2021-2022</t>
  </si>
  <si>
    <t>Jamie</t>
  </si>
  <si>
    <t>Yonker</t>
  </si>
  <si>
    <t>LP Unaware</t>
  </si>
  <si>
    <t>Ben/Mackenzie</t>
  </si>
  <si>
    <t>Case</t>
  </si>
  <si>
    <t>Marimont Scorching Heat</t>
  </si>
  <si>
    <t>SCC Animals and Reptiles</t>
  </si>
  <si>
    <t>LP We are Lawbreakers</t>
  </si>
  <si>
    <t>Megan</t>
  </si>
  <si>
    <t>Murphree</t>
  </si>
  <si>
    <t>SCC Fishers of Men</t>
  </si>
  <si>
    <t>SCC Unashamed</t>
  </si>
  <si>
    <t>Bill</t>
  </si>
  <si>
    <t>The Peace Brothers</t>
  </si>
  <si>
    <t>Brittany</t>
  </si>
  <si>
    <t>Matthews</t>
  </si>
  <si>
    <t>SCC Was It Pauul?</t>
  </si>
  <si>
    <t>Michele/Clay</t>
  </si>
  <si>
    <t>Stanton</t>
  </si>
  <si>
    <t>CP More than Conquerors</t>
  </si>
  <si>
    <t>Cordelia</t>
  </si>
  <si>
    <t>Fike</t>
  </si>
  <si>
    <t>Erin</t>
  </si>
  <si>
    <t>Komer*</t>
  </si>
  <si>
    <t>Micah</t>
  </si>
  <si>
    <t>Drada</t>
  </si>
  <si>
    <t>Annabelle</t>
  </si>
  <si>
    <t>Fales</t>
  </si>
  <si>
    <t>Padilla</t>
  </si>
  <si>
    <t>McClusky</t>
  </si>
  <si>
    <t>Sam</t>
  </si>
  <si>
    <t>Hatfield</t>
  </si>
  <si>
    <t>KaraLynn</t>
  </si>
  <si>
    <t>Baugh*</t>
  </si>
  <si>
    <t>Mangas</t>
  </si>
  <si>
    <t>Carmen</t>
  </si>
  <si>
    <t>Caleb</t>
  </si>
  <si>
    <t>Loyd</t>
  </si>
  <si>
    <t>Kochensparger*</t>
  </si>
  <si>
    <t>Wilks*</t>
  </si>
  <si>
    <t>Blum</t>
  </si>
  <si>
    <t>Kaleb</t>
  </si>
  <si>
    <t>Caron-Martin</t>
  </si>
  <si>
    <t>Joshua</t>
  </si>
  <si>
    <t>Kylie</t>
  </si>
  <si>
    <t>Phillips-Clark*</t>
  </si>
  <si>
    <t>Bourdeau</t>
  </si>
  <si>
    <t>Lauren</t>
  </si>
  <si>
    <t>Franz</t>
  </si>
  <si>
    <t>Julian</t>
  </si>
  <si>
    <t>Hjelmberg*</t>
  </si>
  <si>
    <t>Chloe</t>
  </si>
  <si>
    <t>Revi</t>
  </si>
  <si>
    <t>DeLuca</t>
  </si>
  <si>
    <t>Marimont Animals</t>
  </si>
  <si>
    <t>LP Cute Penguins</t>
  </si>
  <si>
    <t>SCC Vipers</t>
  </si>
  <si>
    <t>Kristen</t>
  </si>
  <si>
    <t>Goodman</t>
  </si>
  <si>
    <t>SPN Cool Cheetahs</t>
  </si>
  <si>
    <t>Marsha</t>
  </si>
  <si>
    <t>Angel</t>
  </si>
  <si>
    <t>SCC Jesus Jars</t>
  </si>
  <si>
    <t>Laura</t>
  </si>
  <si>
    <t>Schick</t>
  </si>
  <si>
    <t>SCC Girl Squad</t>
  </si>
  <si>
    <t>Jeanette</t>
  </si>
  <si>
    <t>SPN Bible Warriors</t>
  </si>
  <si>
    <t>Nathan</t>
  </si>
  <si>
    <t>Collins</t>
  </si>
  <si>
    <t>Woodland Word Warriors</t>
  </si>
  <si>
    <t>Donna</t>
  </si>
  <si>
    <t>Hoettel</t>
  </si>
  <si>
    <t>SPN The Unburstables</t>
  </si>
  <si>
    <t>Beach</t>
  </si>
  <si>
    <t>Woodland Bible Wookiees</t>
  </si>
  <si>
    <t>Tobiah</t>
  </si>
  <si>
    <t>Zoey</t>
  </si>
  <si>
    <t>Johnson*</t>
  </si>
  <si>
    <t>Kenadee</t>
  </si>
  <si>
    <t>Koch*</t>
  </si>
  <si>
    <t>JJ</t>
  </si>
  <si>
    <t>Alison</t>
  </si>
  <si>
    <t>Balavenderan*</t>
  </si>
  <si>
    <t>Elijah</t>
  </si>
  <si>
    <t>Newcombe*</t>
  </si>
  <si>
    <t>Yount*</t>
  </si>
  <si>
    <t>Anna</t>
  </si>
  <si>
    <t>Lutz</t>
  </si>
  <si>
    <t>Harper</t>
  </si>
  <si>
    <t>Beach*</t>
  </si>
  <si>
    <t>Zoe</t>
  </si>
  <si>
    <t>Whiteaker*</t>
  </si>
  <si>
    <t>Emersyn</t>
  </si>
  <si>
    <t>Haverkate*</t>
  </si>
  <si>
    <t>Timothy</t>
  </si>
  <si>
    <t>Peterson*</t>
  </si>
  <si>
    <t>Jayden</t>
  </si>
  <si>
    <t>Madalyn</t>
  </si>
  <si>
    <t>Leyton</t>
  </si>
  <si>
    <t>Wise*</t>
  </si>
  <si>
    <t>Brody</t>
  </si>
  <si>
    <t>Pennington*</t>
  </si>
  <si>
    <t>Declan</t>
  </si>
  <si>
    <t>Ellie</t>
  </si>
  <si>
    <t>Norton*</t>
  </si>
  <si>
    <t>Clara</t>
  </si>
  <si>
    <t>Graff*</t>
  </si>
  <si>
    <t>Ava</t>
  </si>
  <si>
    <t>Kopp*</t>
  </si>
  <si>
    <t>Charlie</t>
  </si>
  <si>
    <t>Blum*</t>
  </si>
  <si>
    <t>BryarRose</t>
  </si>
  <si>
    <t>Abbi</t>
  </si>
  <si>
    <t>Adams*</t>
  </si>
  <si>
    <t>Nora</t>
  </si>
  <si>
    <t>Patrick*</t>
  </si>
  <si>
    <t>Input Settings</t>
  </si>
  <si>
    <t>Name</t>
  </si>
  <si>
    <t>Value</t>
  </si>
  <si>
    <t>Template Spreadsheet ID</t>
  </si>
  <si>
    <t>1dLgbPTH-fS6-qSigSrFN7wm5wIE_ZFT4ycDesa6OMno</t>
  </si>
  <si>
    <t>Schedule Spreadsheet ID</t>
  </si>
  <si>
    <t>1EA14Fg01h9erEE8SaqKuHfq5w8QHswCR</t>
  </si>
  <si>
    <t>Schedule Sheet Name</t>
  </si>
  <si>
    <t>Schedule-ForScoresheets</t>
  </si>
  <si>
    <t>Scoresheet Folder ID</t>
  </si>
  <si>
    <t>1bEWGgSSwCE9YqIsKaN5irOARq6iVUexY</t>
  </si>
  <si>
    <t>Quiz Date</t>
  </si>
  <si>
    <t>Overwrite Scoresheet Names With Stats Names</t>
  </si>
  <si>
    <t>Tournament Title</t>
  </si>
  <si>
    <t>Great Lakes Regional Tournament</t>
  </si>
  <si>
    <t>Scoresheet Style</t>
  </si>
  <si>
    <t>WBQA</t>
  </si>
  <si>
    <t>Has Playoffs</t>
  </si>
  <si>
    <t>Great Lakes</t>
  </si>
  <si>
    <t>Room 1 - Jake Fairbairn</t>
  </si>
  <si>
    <t>Room 2 - Nate Parker</t>
  </si>
  <si>
    <t>Team A</t>
  </si>
  <si>
    <t>Team B</t>
  </si>
  <si>
    <t>Team C</t>
  </si>
  <si>
    <t>Team A2</t>
  </si>
  <si>
    <t>Team B2</t>
  </si>
  <si>
    <t>Team C2</t>
  </si>
  <si>
    <t>Room 1</t>
  </si>
  <si>
    <t>Room 2</t>
  </si>
  <si>
    <t>X</t>
  </si>
  <si>
    <t>Y</t>
  </si>
  <si>
    <t>Z</t>
  </si>
  <si>
    <t>W</t>
  </si>
  <si>
    <t>T</t>
  </si>
  <si>
    <t>R</t>
  </si>
  <si>
    <t>M</t>
  </si>
  <si>
    <t>N</t>
  </si>
  <si>
    <t>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</si>
</sst>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dd&quot;, &quot;mmmm&quot; &quot;d&quot;, &quot;yyyy"/>
    <numFmt numFmtId="165" formatCode="mmmm&quot; &quot;d&quot;, &quot;yyyy"/>
    <numFmt numFmtId="166" formatCode="mmmm d, yyyy"/>
  </numFmts>
  <fonts count="17">
    <font>
      <sz val="10.0"/>
      <color rgb="FF000000"/>
      <name val="Calibri"/>
      <scheme val="minor"/>
    </font>
    <font>
      <sz val="10.0"/>
      <color theme="1"/>
      <name val="Arial"/>
    </font>
    <font>
      <b/>
      <sz val="8.0"/>
      <color rgb="FFFFFFFF"/>
      <name val="Arial"/>
    </font>
    <font>
      <sz val="11.0"/>
      <color rgb="FF000000"/>
      <name val="Calibri"/>
    </font>
    <font>
      <sz val="11.0"/>
      <color rgb="FF000000"/>
      <name val="&quot;docs-Calibri&quot;"/>
    </font>
    <font>
      <b/>
      <sz val="10.0"/>
      <color theme="1"/>
      <name val="Arial"/>
    </font>
    <font>
      <sz val="8.0"/>
      <color theme="1"/>
      <name val="Arial"/>
    </font>
    <font>
      <b/>
      <i/>
      <u/>
      <sz val="12.0"/>
      <color theme="1"/>
      <name val="Arial"/>
    </font>
    <font>
      <b/>
      <u/>
      <sz val="11.0"/>
      <color theme="1"/>
      <name val="Arial"/>
    </font>
    <font>
      <b/>
      <i/>
      <color theme="1"/>
      <name val="Arial"/>
    </font>
    <font>
      <color theme="1"/>
      <name val="Arial"/>
    </font>
    <font>
      <b/>
      <sz val="24.0"/>
      <color theme="1"/>
      <name val="Calibri"/>
    </font>
    <font>
      <i/>
      <sz val="11.0"/>
      <color theme="1"/>
      <name val="Calibri"/>
    </font>
    <font>
      <color theme="1"/>
      <name val="Calibri"/>
    </font>
    <font>
      <i/>
      <u/>
      <sz val="11.0"/>
      <color theme="1"/>
      <name val="Calibri"/>
    </font>
    <font>
      <sz val="11.0"/>
      <color theme="1"/>
      <name val="Calibri"/>
    </font>
    <font>
      <b/>
      <sz val="9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FF00FF"/>
        <bgColor rgb="FFFF00FF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2" fontId="2" numFmtId="1" xfId="0" applyAlignment="1" applyBorder="1" applyFill="1" applyFont="1" applyNumberFormat="1">
      <alignment horizontal="center"/>
    </xf>
    <xf borderId="1" fillId="2" fontId="2" numFmtId="1" xfId="0" applyAlignment="1" applyBorder="1" applyFont="1" applyNumberFormat="1">
      <alignment horizontal="left"/>
    </xf>
    <xf borderId="1" fillId="2" fontId="2" numFmtId="0" xfId="0" applyAlignment="1" applyBorder="1" applyFont="1">
      <alignment horizontal="center" readingOrder="0"/>
    </xf>
    <xf borderId="1" fillId="2" fontId="2" numFmtId="2" xfId="0" applyAlignment="1" applyBorder="1" applyFont="1" applyNumberFormat="1">
      <alignment horizontal="center"/>
    </xf>
    <xf borderId="1" fillId="2" fontId="2" numFmtId="1" xfId="0" applyAlignment="1" applyBorder="1" applyFont="1" applyNumberFormat="1">
      <alignment horizontal="center" shrinkToFit="0" wrapText="1"/>
    </xf>
    <xf borderId="0" fillId="3" fontId="2" numFmtId="0" xfId="0" applyAlignment="1" applyFill="1" applyFont="1">
      <alignment horizontal="center"/>
    </xf>
    <xf borderId="2" fillId="2" fontId="2" numFmtId="0" xfId="0" applyAlignment="1" applyBorder="1" applyFont="1">
      <alignment horizontal="center"/>
    </xf>
    <xf borderId="3" fillId="2" fontId="2" numFmtId="2" xfId="0" applyAlignment="1" applyBorder="1" applyFont="1" applyNumberFormat="1">
      <alignment horizontal="center"/>
    </xf>
    <xf borderId="1" fillId="0" fontId="1" numFmtId="1" xfId="0" applyAlignment="1" applyBorder="1" applyFont="1" applyNumberFormat="1">
      <alignment readingOrder="0"/>
    </xf>
    <xf borderId="1" fillId="4" fontId="3" numFmtId="0" xfId="0" applyAlignment="1" applyBorder="1" applyFill="1" applyFont="1">
      <alignment readingOrder="0" shrinkToFit="0" vertical="bottom" wrapText="0"/>
    </xf>
    <xf borderId="0" fillId="4" fontId="3" numFmtId="0" xfId="0" applyAlignment="1" applyFont="1">
      <alignment horizontal="left" readingOrder="0" shrinkToFit="0" vertical="bottom" wrapText="0"/>
    </xf>
    <xf borderId="1" fillId="5" fontId="1" numFmtId="3" xfId="0" applyAlignment="1" applyBorder="1" applyFill="1" applyFont="1" applyNumberFormat="1">
      <alignment horizontal="center"/>
    </xf>
    <xf borderId="1" fillId="4" fontId="1" numFmtId="3" xfId="0" applyAlignment="1" applyBorder="1" applyFont="1" applyNumberFormat="1">
      <alignment horizontal="right"/>
    </xf>
    <xf borderId="1" fillId="4" fontId="1" numFmtId="3" xfId="0" applyAlignment="1" applyBorder="1" applyFont="1" applyNumberFormat="1">
      <alignment horizontal="center"/>
    </xf>
    <xf borderId="1" fillId="4" fontId="1" numFmtId="3" xfId="0" applyAlignment="1" applyBorder="1" applyFont="1" applyNumberFormat="1">
      <alignment horizontal="right" readingOrder="0"/>
    </xf>
    <xf borderId="1" fillId="3" fontId="1" numFmtId="3" xfId="0" applyAlignment="1" applyBorder="1" applyFont="1" applyNumberFormat="1">
      <alignment horizontal="center"/>
    </xf>
    <xf borderId="1" fillId="6" fontId="1" numFmtId="3" xfId="0" applyAlignment="1" applyBorder="1" applyFill="1" applyFont="1" applyNumberFormat="1">
      <alignment horizontal="center"/>
    </xf>
    <xf borderId="1" fillId="4" fontId="3" numFmtId="0" xfId="0" applyAlignment="1" applyBorder="1" applyFont="1">
      <alignment horizontal="left" readingOrder="0" shrinkToFit="0" vertical="bottom" wrapText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7" fontId="3" numFmtId="0" xfId="0" applyAlignment="1" applyBorder="1" applyFill="1" applyFont="1">
      <alignment readingOrder="0" shrinkToFit="0" vertical="bottom" wrapText="0"/>
    </xf>
    <xf borderId="1" fillId="7" fontId="3" numFmtId="0" xfId="0" applyAlignment="1" applyBorder="1" applyFont="1">
      <alignment horizontal="left" readingOrder="0" shrinkToFit="0" vertical="bottom" wrapText="0"/>
    </xf>
    <xf borderId="1" fillId="8" fontId="1" numFmtId="0" xfId="0" applyAlignment="1" applyBorder="1" applyFill="1" applyFont="1">
      <alignment horizontal="right"/>
    </xf>
    <xf borderId="1" fillId="8" fontId="1" numFmtId="3" xfId="0" applyAlignment="1" applyBorder="1" applyFont="1" applyNumberFormat="1">
      <alignment horizontal="right"/>
    </xf>
    <xf borderId="1" fillId="8" fontId="1" numFmtId="2" xfId="0" applyAlignment="1" applyBorder="1" applyFont="1" applyNumberFormat="1">
      <alignment horizontal="right"/>
    </xf>
    <xf borderId="1" fillId="7" fontId="1" numFmtId="3" xfId="0" applyAlignment="1" applyBorder="1" applyFont="1" applyNumberFormat="1">
      <alignment horizontal="right" readingOrder="0"/>
    </xf>
    <xf borderId="1" fillId="9" fontId="1" numFmtId="3" xfId="0" applyAlignment="1" applyBorder="1" applyFill="1" applyFont="1" applyNumberFormat="1">
      <alignment horizontal="right" readingOrder="0"/>
    </xf>
    <xf borderId="1" fillId="10" fontId="1" numFmtId="0" xfId="0" applyAlignment="1" applyBorder="1" applyFill="1" applyFont="1">
      <alignment readingOrder="0"/>
    </xf>
    <xf borderId="1" fillId="10" fontId="1" numFmtId="0" xfId="0" applyAlignment="1" applyBorder="1" applyFont="1">
      <alignment horizontal="left"/>
    </xf>
    <xf borderId="1" fillId="10" fontId="1" numFmtId="3" xfId="0" applyAlignment="1" applyBorder="1" applyFont="1" applyNumberFormat="1">
      <alignment horizontal="center"/>
    </xf>
    <xf borderId="1" fillId="10" fontId="1" numFmtId="0" xfId="0" applyAlignment="1" applyBorder="1" applyFont="1">
      <alignment horizontal="right"/>
    </xf>
    <xf borderId="1" fillId="10" fontId="1" numFmtId="2" xfId="0" applyAlignment="1" applyBorder="1" applyFont="1" applyNumberFormat="1">
      <alignment horizontal="right"/>
    </xf>
    <xf borderId="1" fillId="10" fontId="1" numFmtId="3" xfId="0" applyAlignment="1" applyBorder="1" applyFont="1" applyNumberFormat="1">
      <alignment horizontal="right"/>
    </xf>
    <xf borderId="1" fillId="10" fontId="1" numFmtId="3" xfId="0" applyAlignment="1" applyBorder="1" applyFont="1" applyNumberFormat="1">
      <alignment horizontal="right" readingOrder="0"/>
    </xf>
    <xf borderId="1" fillId="5" fontId="1" numFmtId="3" xfId="0" applyAlignment="1" applyBorder="1" applyFont="1" applyNumberFormat="1">
      <alignment horizontal="center" readingOrder="0"/>
    </xf>
    <xf borderId="1" fillId="7" fontId="4" numFmtId="0" xfId="0" applyAlignment="1" applyBorder="1" applyFont="1">
      <alignment readingOrder="0"/>
    </xf>
    <xf borderId="1" fillId="2" fontId="2" numFmtId="0" xfId="0" applyAlignment="1" applyBorder="1" applyFont="1">
      <alignment horizontal="center"/>
    </xf>
    <xf borderId="4" fillId="2" fontId="2" numFmtId="2" xfId="0" applyAlignment="1" applyBorder="1" applyFont="1" applyNumberFormat="1">
      <alignment horizontal="center"/>
    </xf>
    <xf borderId="2" fillId="2" fontId="2" numFmtId="2" xfId="0" applyAlignment="1" applyBorder="1" applyFont="1" applyNumberFormat="1">
      <alignment horizontal="center"/>
    </xf>
    <xf borderId="1" fillId="0" fontId="1" numFmtId="1" xfId="0" applyBorder="1" applyFont="1" applyNumberFormat="1"/>
    <xf borderId="1" fillId="4" fontId="1" numFmtId="0" xfId="0" applyAlignment="1" applyBorder="1" applyFont="1">
      <alignment horizontal="left"/>
    </xf>
    <xf borderId="1" fillId="9" fontId="1" numFmtId="0" xfId="0" applyBorder="1" applyFont="1"/>
    <xf borderId="1" fillId="7" fontId="1" numFmtId="0" xfId="0" applyAlignment="1" applyBorder="1" applyFont="1">
      <alignment horizontal="left"/>
    </xf>
    <xf borderId="1" fillId="7" fontId="1" numFmtId="3" xfId="0" applyAlignment="1" applyBorder="1" applyFont="1" applyNumberFormat="1">
      <alignment horizontal="right"/>
    </xf>
    <xf borderId="1" fillId="9" fontId="1" numFmtId="3" xfId="0" applyAlignment="1" applyBorder="1" applyFont="1" applyNumberFormat="1">
      <alignment horizontal="right"/>
    </xf>
    <xf borderId="1" fillId="11" fontId="1" numFmtId="3" xfId="0" applyAlignment="1" applyBorder="1" applyFill="1" applyFont="1" applyNumberFormat="1">
      <alignment horizontal="right"/>
    </xf>
    <xf borderId="1" fillId="11" fontId="1" numFmtId="2" xfId="0" applyAlignment="1" applyBorder="1" applyFont="1" applyNumberFormat="1">
      <alignment horizontal="right"/>
    </xf>
    <xf borderId="1" fillId="0" fontId="1" numFmtId="3" xfId="0" applyAlignment="1" applyBorder="1" applyFont="1" applyNumberFormat="1">
      <alignment horizontal="center"/>
    </xf>
    <xf borderId="1" fillId="0" fontId="5" numFmtId="0" xfId="0" applyBorder="1" applyFont="1"/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right"/>
    </xf>
    <xf borderId="1" fillId="0" fontId="1" numFmtId="2" xfId="0" applyAlignment="1" applyBorder="1" applyFont="1" applyNumberFormat="1">
      <alignment horizontal="right"/>
    </xf>
    <xf borderId="1" fillId="0" fontId="1" numFmtId="3" xfId="0" applyAlignment="1" applyBorder="1" applyFont="1" applyNumberFormat="1">
      <alignment horizontal="right"/>
    </xf>
    <xf borderId="1" fillId="9" fontId="6" numFmtId="0" xfId="0" applyAlignment="1" applyBorder="1" applyFont="1">
      <alignment horizontal="right"/>
    </xf>
    <xf borderId="1" fillId="9" fontId="6" numFmtId="0" xfId="0" applyAlignment="1" applyBorder="1" applyFont="1">
      <alignment horizontal="left"/>
    </xf>
    <xf borderId="1" fillId="9" fontId="6" numFmtId="0" xfId="0" applyBorder="1" applyFont="1"/>
    <xf borderId="1" fillId="9" fontId="6" numFmtId="2" xfId="0" applyBorder="1" applyFont="1" applyNumberFormat="1"/>
    <xf borderId="4" fillId="9" fontId="6" numFmtId="2" xfId="0" applyBorder="1" applyFont="1" applyNumberFormat="1"/>
    <xf borderId="0" fillId="0" fontId="1" numFmtId="0" xfId="0" applyFont="1"/>
    <xf borderId="2" fillId="9" fontId="6" numFmtId="0" xfId="0" applyBorder="1" applyFont="1"/>
    <xf borderId="0" fillId="0" fontId="7" numFmtId="0" xfId="0" applyAlignment="1" applyFont="1">
      <alignment horizontal="center" shrinkToFit="0" vertical="bottom" wrapText="1"/>
    </xf>
    <xf borderId="0" fillId="0" fontId="8" numFmtId="0" xfId="0" applyAlignment="1" applyFont="1">
      <alignment shrinkToFit="0" vertical="bottom" wrapText="1"/>
    </xf>
    <xf borderId="0" fillId="0" fontId="9" numFmtId="0" xfId="0" applyAlignment="1" applyFont="1">
      <alignment shrinkToFit="0" vertical="bottom" wrapText="1"/>
    </xf>
    <xf borderId="0" fillId="0" fontId="10" numFmtId="0" xfId="0" applyAlignment="1" applyFont="1">
      <alignment readingOrder="0" shrinkToFit="0" vertical="bottom" wrapText="1"/>
    </xf>
    <xf borderId="0" fillId="0" fontId="9" numFmtId="0" xfId="0" applyAlignment="1" applyFont="1">
      <alignment shrinkToFit="0" vertical="bottom" wrapText="1"/>
    </xf>
    <xf borderId="0" fillId="0" fontId="9" numFmtId="0" xfId="0" applyAlignment="1" applyFont="1">
      <alignment readingOrder="0" shrinkToFit="0" vertical="bottom" wrapText="1"/>
    </xf>
    <xf borderId="0" fillId="0" fontId="10" numFmtId="164" xfId="0" applyAlignment="1" applyFont="1" applyNumberFormat="1">
      <alignment readingOrder="0" shrinkToFit="0" vertical="bottom" wrapText="1"/>
    </xf>
    <xf borderId="0" fillId="0" fontId="10" numFmtId="165" xfId="0" applyAlignment="1" applyFont="1" applyNumberFormat="1">
      <alignment shrinkToFit="0" vertical="bottom" wrapText="1"/>
    </xf>
    <xf borderId="0" fillId="0" fontId="11" numFmtId="0" xfId="0" applyAlignment="1" applyFont="1">
      <alignment horizontal="center" readingOrder="0" vertical="bottom"/>
    </xf>
    <xf borderId="0" fillId="0" fontId="12" numFmtId="166" xfId="0" applyAlignment="1" applyFont="1" applyNumberFormat="1">
      <alignment horizontal="center" readingOrder="0" vertical="bottom"/>
    </xf>
    <xf borderId="0" fillId="0" fontId="13" numFmtId="20" xfId="0" applyAlignment="1" applyFont="1" applyNumberFormat="1">
      <alignment vertical="bottom"/>
    </xf>
    <xf borderId="0" fillId="0" fontId="13" numFmtId="0" xfId="0" applyAlignment="1" applyFont="1">
      <alignment vertical="bottom"/>
    </xf>
    <xf borderId="0" fillId="0" fontId="14" numFmtId="0" xfId="0" applyAlignment="1" applyFont="1">
      <alignment readingOrder="0" vertical="bottom"/>
    </xf>
    <xf borderId="0" fillId="0" fontId="15" numFmtId="0" xfId="0" applyAlignment="1" applyFont="1">
      <alignment horizontal="left" readingOrder="0" vertical="bottom"/>
    </xf>
    <xf borderId="0" fillId="0" fontId="16" numFmtId="20" xfId="0" applyAlignment="1" applyFont="1" applyNumberFormat="1">
      <alignment horizontal="left" readingOrder="0" shrinkToFit="0" vertical="top" wrapText="1"/>
    </xf>
    <xf borderId="0" fillId="0" fontId="15" numFmtId="0" xfId="0" applyAlignment="1" applyFont="1">
      <alignment horizontal="left" vertical="bottom"/>
    </xf>
    <xf borderId="0" fillId="0" fontId="16" numFmtId="0" xfId="0" applyAlignment="1" applyFont="1">
      <alignment horizontal="left" readingOrder="0"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Stat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D2:D56" displayName="Table_1" name="Table_1" id="1">
  <tableColumns count="1">
    <tableColumn name="Battling Bereans*" id="1"/>
  </tableColumns>
  <tableStyleInfo name="Stat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3.71"/>
    <col customWidth="1" min="2" max="2" width="15.86"/>
    <col customWidth="1" min="3" max="3" width="16.29"/>
    <col customWidth="1" min="4" max="4" width="25.57"/>
    <col customWidth="1" min="5" max="5" width="14.71"/>
    <col customWidth="1" hidden="1" min="6" max="6" width="6.71"/>
    <col customWidth="1" min="7" max="8" width="6.71"/>
    <col customWidth="1" min="9" max="9" width="6.14"/>
    <col customWidth="1" min="10" max="10" width="5.71"/>
    <col customWidth="1" min="11" max="12" width="4.14"/>
    <col customWidth="1" min="13" max="13" width="4.29"/>
    <col customWidth="1" min="14" max="14" width="4.14"/>
    <col customWidth="1" min="15" max="15" width="3.71"/>
    <col customWidth="1" min="16" max="22" width="4.14"/>
    <col customWidth="1" min="23" max="24" width="8.57"/>
    <col customWidth="1" min="25" max="26" width="6.71"/>
  </cols>
  <sheetData>
    <row r="1">
      <c r="A1" s="1"/>
      <c r="B1" s="2" t="s">
        <v>0</v>
      </c>
      <c r="C1" s="2" t="s">
        <v>1</v>
      </c>
      <c r="D1" s="3" t="s">
        <v>2</v>
      </c>
      <c r="E1" s="2" t="s">
        <v>3</v>
      </c>
      <c r="F1" s="4" t="s">
        <v>4</v>
      </c>
      <c r="G1" s="4" t="s">
        <v>5</v>
      </c>
      <c r="H1" s="5" t="s">
        <v>6</v>
      </c>
      <c r="I1" s="2" t="s">
        <v>7</v>
      </c>
      <c r="J1" s="6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7"/>
      <c r="X1" s="8" t="s">
        <v>21</v>
      </c>
      <c r="Y1" s="9" t="s">
        <v>22</v>
      </c>
      <c r="Z1" s="8" t="s">
        <v>23</v>
      </c>
    </row>
    <row r="2" ht="12.75" customHeight="1">
      <c r="A2" s="10">
        <v>1.0</v>
      </c>
      <c r="B2" s="11" t="s">
        <v>24</v>
      </c>
      <c r="C2" s="11" t="s">
        <v>25</v>
      </c>
      <c r="D2" s="12" t="s">
        <v>26</v>
      </c>
      <c r="E2" s="13" t="s">
        <v>27</v>
      </c>
      <c r="F2" s="14"/>
      <c r="G2" s="14">
        <f t="shared" ref="G2:G56" si="1">SUM(K2+M2+O2+Q2+S2+U2)</f>
        <v>60</v>
      </c>
      <c r="H2" s="15" t="str">
        <f t="shared" ref="H2:H11" si="2">TEXT(X2,"0")&amp;"-"&amp;TEXT(Y2,"0")&amp;"-"&amp;TEXT(Z2,"0")</f>
        <v>6-0-0</v>
      </c>
      <c r="I2" s="14">
        <f t="shared" ref="I2:I56" si="3">SUM(L2+N2+P2+R2+T2+V2)</f>
        <v>890</v>
      </c>
      <c r="J2" s="13">
        <f t="shared" ref="J2:J53" si="4">(COUNTA(K2:V2)/2)</f>
        <v>6</v>
      </c>
      <c r="K2" s="16">
        <v>10.0</v>
      </c>
      <c r="L2" s="16">
        <v>150.0</v>
      </c>
      <c r="M2" s="16">
        <v>10.0</v>
      </c>
      <c r="N2" s="16">
        <v>120.0</v>
      </c>
      <c r="O2" s="16">
        <v>10.0</v>
      </c>
      <c r="P2" s="16">
        <v>140.0</v>
      </c>
      <c r="Q2" s="16">
        <v>10.0</v>
      </c>
      <c r="R2" s="16">
        <v>90.0</v>
      </c>
      <c r="S2" s="16">
        <v>10.0</v>
      </c>
      <c r="T2" s="16">
        <v>240.0</v>
      </c>
      <c r="U2" s="16">
        <v>10.0</v>
      </c>
      <c r="V2" s="16">
        <v>150.0</v>
      </c>
      <c r="W2" s="17"/>
      <c r="X2" s="18">
        <f>IFERROR(__xludf.DUMMYFUNCTION("COUNT(FILTER(K2:V2, LEFT($K$1:$V$1) = ""Q"", K2:V2 &gt;= 10, K2:V2 &lt;= 12))"),6.0)</f>
        <v>6</v>
      </c>
      <c r="Y2" s="18">
        <f>IFERROR(__xludf.DUMMYFUNCTION("COUNT(FILTER(K2:V2, LEFT($K$1:$V$1) = ""Q"", K2:V2 &gt;= 5, K2:V2 &lt;= 7))"),0.0)</f>
        <v>0</v>
      </c>
      <c r="Z2" s="18">
        <f>IFERROR(__xludf.DUMMYFUNCTION("COUNT(FILTER(K2:V2, LEFT($K$1:$V$1) = ""Q"", K2:V2 &gt;= 1, K2:V2 &lt;= 3))"),0.0)</f>
        <v>0</v>
      </c>
    </row>
    <row r="3" ht="12.75" customHeight="1">
      <c r="A3" s="10">
        <v>2.0</v>
      </c>
      <c r="B3" s="11" t="s">
        <v>28</v>
      </c>
      <c r="C3" s="11" t="s">
        <v>29</v>
      </c>
      <c r="D3" s="19" t="s">
        <v>30</v>
      </c>
      <c r="E3" s="13" t="s">
        <v>27</v>
      </c>
      <c r="F3" s="14"/>
      <c r="G3" s="14">
        <f t="shared" si="1"/>
        <v>51</v>
      </c>
      <c r="H3" s="15" t="str">
        <f t="shared" si="2"/>
        <v>5-0-1</v>
      </c>
      <c r="I3" s="14">
        <f t="shared" si="3"/>
        <v>560</v>
      </c>
      <c r="J3" s="13">
        <f t="shared" si="4"/>
        <v>6</v>
      </c>
      <c r="K3" s="16">
        <v>10.0</v>
      </c>
      <c r="L3" s="16">
        <v>140.0</v>
      </c>
      <c r="M3" s="16">
        <v>10.0</v>
      </c>
      <c r="N3" s="16">
        <v>80.0</v>
      </c>
      <c r="O3" s="16">
        <v>1.0</v>
      </c>
      <c r="P3" s="16">
        <v>-20.0</v>
      </c>
      <c r="Q3" s="16">
        <v>10.0</v>
      </c>
      <c r="R3" s="16">
        <v>100.0</v>
      </c>
      <c r="S3" s="16">
        <v>10.0</v>
      </c>
      <c r="T3" s="16">
        <v>170.0</v>
      </c>
      <c r="U3" s="16">
        <v>10.0</v>
      </c>
      <c r="V3" s="16">
        <v>90.0</v>
      </c>
      <c r="W3" s="17"/>
      <c r="X3" s="18">
        <f>IFERROR(__xludf.DUMMYFUNCTION("COUNT(FILTER(K3:V3, LEFT($K$1:$V$1) = ""Q"", K3:V3 &gt;= 10, K3:V3 &lt;= 12))"),5.0)</f>
        <v>5</v>
      </c>
      <c r="Y3" s="18">
        <f>IFERROR(__xludf.DUMMYFUNCTION("COUNT(FILTER(K3:V3, LEFT($K$1:$V$1) = ""Q"", K3:V3 &gt;= 5, K3:V3 &lt;= 7))"),0.0)</f>
        <v>0</v>
      </c>
      <c r="Z3" s="18">
        <f>IFERROR(__xludf.DUMMYFUNCTION("COUNT(FILTER(K3:V3, LEFT($K$1:$V$1) = ""Q"", K3:V3 &gt;= 1, K3:V3 &lt;= 3))"),1.0)</f>
        <v>1</v>
      </c>
    </row>
    <row r="4" ht="12.75" customHeight="1">
      <c r="A4" s="10">
        <v>3.0</v>
      </c>
      <c r="B4" s="11" t="s">
        <v>31</v>
      </c>
      <c r="C4" s="11" t="s">
        <v>32</v>
      </c>
      <c r="D4" s="19" t="s">
        <v>33</v>
      </c>
      <c r="E4" s="13" t="s">
        <v>27</v>
      </c>
      <c r="F4" s="14"/>
      <c r="G4" s="14">
        <f t="shared" si="1"/>
        <v>45</v>
      </c>
      <c r="H4" s="15" t="str">
        <f t="shared" si="2"/>
        <v>3-3-0</v>
      </c>
      <c r="I4" s="14">
        <f t="shared" si="3"/>
        <v>640</v>
      </c>
      <c r="J4" s="13">
        <f t="shared" si="4"/>
        <v>6</v>
      </c>
      <c r="K4" s="16">
        <v>5.0</v>
      </c>
      <c r="L4" s="16">
        <v>90.0</v>
      </c>
      <c r="M4" s="16">
        <v>5.0</v>
      </c>
      <c r="N4" s="16">
        <v>110.0</v>
      </c>
      <c r="O4" s="16">
        <v>10.0</v>
      </c>
      <c r="P4" s="16">
        <v>160.0</v>
      </c>
      <c r="Q4" s="16">
        <v>10.0</v>
      </c>
      <c r="R4" s="16">
        <v>70.0</v>
      </c>
      <c r="S4" s="16">
        <v>10.0</v>
      </c>
      <c r="T4" s="16">
        <v>140.0</v>
      </c>
      <c r="U4" s="16">
        <v>5.0</v>
      </c>
      <c r="V4" s="16">
        <v>70.0</v>
      </c>
      <c r="W4" s="17"/>
      <c r="X4" s="18">
        <f>IFERROR(__xludf.DUMMYFUNCTION("COUNT(FILTER(K4:V4, LEFT($K$1:$V$1) = ""Q"", K4:V4 &gt;= 10, K4:V4 &lt;= 12))"),3.0)</f>
        <v>3</v>
      </c>
      <c r="Y4" s="18">
        <f>IFERROR(__xludf.DUMMYFUNCTION("COUNT(FILTER(K4:V4, LEFT($K$1:$V$1) = ""Q"", K4:V4 &gt;= 5, K4:V4 &lt;= 7))"),3.0)</f>
        <v>3</v>
      </c>
      <c r="Z4" s="18">
        <f>IFERROR(__xludf.DUMMYFUNCTION("COUNT(FILTER(K4:V4, LEFT($K$1:$V$1) = ""Q"", K4:V4 &gt;= 1, K4:V4 &lt;= 3))"),0.0)</f>
        <v>0</v>
      </c>
    </row>
    <row r="5" ht="12.75" customHeight="1">
      <c r="A5" s="10">
        <v>4.0</v>
      </c>
      <c r="B5" s="11" t="s">
        <v>34</v>
      </c>
      <c r="C5" s="11" t="s">
        <v>35</v>
      </c>
      <c r="D5" s="19" t="s">
        <v>36</v>
      </c>
      <c r="E5" s="13" t="s">
        <v>27</v>
      </c>
      <c r="F5" s="14"/>
      <c r="G5" s="14">
        <f t="shared" si="1"/>
        <v>36</v>
      </c>
      <c r="H5" s="15" t="str">
        <f t="shared" si="2"/>
        <v>2-3-1</v>
      </c>
      <c r="I5" s="14">
        <f t="shared" si="3"/>
        <v>560</v>
      </c>
      <c r="J5" s="13">
        <f t="shared" si="4"/>
        <v>6</v>
      </c>
      <c r="K5" s="16">
        <v>5.0</v>
      </c>
      <c r="L5" s="16">
        <v>120.0</v>
      </c>
      <c r="M5" s="16">
        <v>5.0</v>
      </c>
      <c r="N5" s="16">
        <v>40.0</v>
      </c>
      <c r="O5" s="16">
        <v>10.0</v>
      </c>
      <c r="P5" s="16">
        <v>120.0</v>
      </c>
      <c r="Q5" s="16">
        <v>10.0</v>
      </c>
      <c r="R5" s="16">
        <v>110.0</v>
      </c>
      <c r="S5" s="16">
        <v>1.0</v>
      </c>
      <c r="T5" s="16">
        <v>30.0</v>
      </c>
      <c r="U5" s="16">
        <v>5.0</v>
      </c>
      <c r="V5" s="16">
        <v>140.0</v>
      </c>
      <c r="W5" s="17"/>
      <c r="X5" s="18">
        <f>IFERROR(__xludf.DUMMYFUNCTION("COUNT(FILTER(K5:V5, LEFT($K$1:$V$1) = ""Q"", K5:V5 &gt;= 10, K5:V5 &lt;= 12))"),2.0)</f>
        <v>2</v>
      </c>
      <c r="Y5" s="18">
        <f>IFERROR(__xludf.DUMMYFUNCTION("COUNT(FILTER(K5:V5, LEFT($K$1:$V$1) = ""Q"", K5:V5 &gt;= 5, K5:V5 &lt;= 7))"),3.0)</f>
        <v>3</v>
      </c>
      <c r="Z5" s="18">
        <f>IFERROR(__xludf.DUMMYFUNCTION("COUNT(FILTER(K5:V5, LEFT($K$1:$V$1) = ""Q"", K5:V5 &gt;= 1, K5:V5 &lt;= 3))"),1.0)</f>
        <v>1</v>
      </c>
    </row>
    <row r="6" ht="12.75" customHeight="1">
      <c r="A6" s="10">
        <v>5.0</v>
      </c>
      <c r="B6" s="11" t="s">
        <v>37</v>
      </c>
      <c r="C6" s="11" t="s">
        <v>38</v>
      </c>
      <c r="D6" s="19" t="s">
        <v>39</v>
      </c>
      <c r="E6" s="13" t="s">
        <v>27</v>
      </c>
      <c r="F6" s="14"/>
      <c r="G6" s="14">
        <f t="shared" si="1"/>
        <v>31</v>
      </c>
      <c r="H6" s="15" t="str">
        <f t="shared" si="2"/>
        <v>1-4-1</v>
      </c>
      <c r="I6" s="14">
        <f t="shared" si="3"/>
        <v>490</v>
      </c>
      <c r="J6" s="13">
        <f t="shared" si="4"/>
        <v>6</v>
      </c>
      <c r="K6" s="16">
        <v>5.0</v>
      </c>
      <c r="L6" s="16">
        <v>120.0</v>
      </c>
      <c r="M6" s="16">
        <v>1.0</v>
      </c>
      <c r="N6" s="16">
        <v>40.0</v>
      </c>
      <c r="O6" s="16">
        <v>5.0</v>
      </c>
      <c r="P6" s="16">
        <v>70.0</v>
      </c>
      <c r="Q6" s="16">
        <v>5.0</v>
      </c>
      <c r="R6" s="16">
        <v>70.0</v>
      </c>
      <c r="S6" s="16">
        <v>5.0</v>
      </c>
      <c r="T6" s="16">
        <v>90.0</v>
      </c>
      <c r="U6" s="16">
        <v>10.0</v>
      </c>
      <c r="V6" s="16">
        <v>100.0</v>
      </c>
      <c r="W6" s="17"/>
      <c r="X6" s="18">
        <f>IFERROR(__xludf.DUMMYFUNCTION("COUNT(FILTER(K6:V6, LEFT($K$1:$V$1) = ""Q"", K6:V6 &gt;= 10, K6:V6 &lt;= 12))"),1.0)</f>
        <v>1</v>
      </c>
      <c r="Y6" s="18">
        <f>IFERROR(__xludf.DUMMYFUNCTION("COUNT(FILTER(K6:V6, LEFT($K$1:$V$1) = ""Q"", K6:V6 &gt;= 5, K6:V6 &lt;= 7))"),4.0)</f>
        <v>4</v>
      </c>
      <c r="Z6" s="18">
        <f>IFERROR(__xludf.DUMMYFUNCTION("COUNT(FILTER(K6:V6, LEFT($K$1:$V$1) = ""Q"", K6:V6 &gt;= 1, K6:V6 &lt;= 3))"),1.0)</f>
        <v>1</v>
      </c>
    </row>
    <row r="7" ht="12.75" customHeight="1">
      <c r="A7" s="20">
        <v>6.0</v>
      </c>
      <c r="B7" s="11" t="s">
        <v>40</v>
      </c>
      <c r="C7" s="11" t="s">
        <v>41</v>
      </c>
      <c r="D7" s="19" t="s">
        <v>42</v>
      </c>
      <c r="E7" s="13" t="s">
        <v>27</v>
      </c>
      <c r="F7" s="14"/>
      <c r="G7" s="14">
        <f t="shared" si="1"/>
        <v>27</v>
      </c>
      <c r="H7" s="15" t="str">
        <f t="shared" si="2"/>
        <v>1-3-2</v>
      </c>
      <c r="I7" s="14">
        <f t="shared" si="3"/>
        <v>310</v>
      </c>
      <c r="J7" s="13">
        <f t="shared" si="4"/>
        <v>6</v>
      </c>
      <c r="K7" s="16">
        <v>1.0</v>
      </c>
      <c r="L7" s="16">
        <v>40.0</v>
      </c>
      <c r="M7" s="16">
        <v>10.0</v>
      </c>
      <c r="N7" s="16">
        <v>110.0</v>
      </c>
      <c r="O7" s="16">
        <v>1.0</v>
      </c>
      <c r="P7" s="16">
        <v>0.0</v>
      </c>
      <c r="Q7" s="16">
        <v>5.0</v>
      </c>
      <c r="R7" s="16">
        <v>50.0</v>
      </c>
      <c r="S7" s="16">
        <v>5.0</v>
      </c>
      <c r="T7" s="16">
        <v>40.0</v>
      </c>
      <c r="U7" s="16">
        <v>5.0</v>
      </c>
      <c r="V7" s="16">
        <v>70.0</v>
      </c>
      <c r="W7" s="17"/>
      <c r="X7" s="18">
        <f>IFERROR(__xludf.DUMMYFUNCTION("COUNT(FILTER(K7:V7, LEFT($K$1:$V$1) = ""Q"", K7:V7 &gt;= 10, K7:V7 &lt;= 12))"),1.0)</f>
        <v>1</v>
      </c>
      <c r="Y7" s="18">
        <f>IFERROR(__xludf.DUMMYFUNCTION("COUNT(FILTER(K7:V7, LEFT($K$1:$V$1) = ""Q"", K7:V7 &gt;= 5, K7:V7 &lt;= 7))"),3.0)</f>
        <v>3</v>
      </c>
      <c r="Z7" s="18">
        <f>IFERROR(__xludf.DUMMYFUNCTION("COUNT(FILTER(K7:V7, LEFT($K$1:$V$1) = ""Q"", K7:V7 &gt;= 1, K7:V7 &lt;= 3))"),2.0)</f>
        <v>2</v>
      </c>
    </row>
    <row r="8" ht="12.75" customHeight="1">
      <c r="A8" s="10">
        <v>7.0</v>
      </c>
      <c r="B8" s="11" t="s">
        <v>43</v>
      </c>
      <c r="C8" s="11" t="s">
        <v>44</v>
      </c>
      <c r="D8" s="19" t="s">
        <v>45</v>
      </c>
      <c r="E8" s="13" t="s">
        <v>27</v>
      </c>
      <c r="F8" s="14"/>
      <c r="G8" s="14">
        <f t="shared" si="1"/>
        <v>23</v>
      </c>
      <c r="H8" s="15" t="str">
        <f t="shared" si="2"/>
        <v>1-2-3</v>
      </c>
      <c r="I8" s="14">
        <f t="shared" si="3"/>
        <v>310</v>
      </c>
      <c r="J8" s="13">
        <f t="shared" si="4"/>
        <v>6</v>
      </c>
      <c r="K8" s="16">
        <v>1.0</v>
      </c>
      <c r="L8" s="16">
        <v>0.0</v>
      </c>
      <c r="M8" s="16">
        <v>5.0</v>
      </c>
      <c r="N8" s="16">
        <v>80.0</v>
      </c>
      <c r="O8" s="16">
        <v>10.0</v>
      </c>
      <c r="P8" s="16">
        <v>100.0</v>
      </c>
      <c r="Q8" s="16">
        <v>1.0</v>
      </c>
      <c r="R8" s="16">
        <v>40.0</v>
      </c>
      <c r="S8" s="16">
        <v>1.0</v>
      </c>
      <c r="T8" s="16">
        <v>20.0</v>
      </c>
      <c r="U8" s="16">
        <v>5.0</v>
      </c>
      <c r="V8" s="16">
        <v>70.0</v>
      </c>
      <c r="W8" s="17"/>
      <c r="X8" s="18">
        <f>IFERROR(__xludf.DUMMYFUNCTION("COUNT(FILTER(K8:V8, LEFT($K$1:$V$1) = ""Q"", K8:V8 &gt;= 10, K8:V8 &lt;= 12))"),1.0)</f>
        <v>1</v>
      </c>
      <c r="Y8" s="18">
        <f>IFERROR(__xludf.DUMMYFUNCTION("COUNT(FILTER(K8:V8, LEFT($K$1:$V$1) = ""Q"", K8:V8 &gt;= 5, K8:V8 &lt;= 7))"),2.0)</f>
        <v>2</v>
      </c>
      <c r="Z8" s="18">
        <f>IFERROR(__xludf.DUMMYFUNCTION("COUNT(FILTER(K8:V8, LEFT($K$1:$V$1) = ""Q"", K8:V8 &gt;= 1, K8:V8 &lt;= 3))"),3.0)</f>
        <v>3</v>
      </c>
    </row>
    <row r="9" ht="12.75" customHeight="1">
      <c r="A9" s="10">
        <v>8.0</v>
      </c>
      <c r="B9" s="11" t="s">
        <v>46</v>
      </c>
      <c r="C9" s="11" t="s">
        <v>47</v>
      </c>
      <c r="D9" s="19" t="s">
        <v>48</v>
      </c>
      <c r="E9" s="13" t="s">
        <v>27</v>
      </c>
      <c r="F9" s="14"/>
      <c r="G9" s="14">
        <f t="shared" si="1"/>
        <v>19</v>
      </c>
      <c r="H9" s="15" t="str">
        <f t="shared" si="2"/>
        <v>1-1-4</v>
      </c>
      <c r="I9" s="14">
        <f t="shared" si="3"/>
        <v>200</v>
      </c>
      <c r="J9" s="13">
        <f t="shared" si="4"/>
        <v>6</v>
      </c>
      <c r="K9" s="16">
        <v>10.0</v>
      </c>
      <c r="L9" s="16">
        <v>110.0</v>
      </c>
      <c r="M9" s="16">
        <v>1.0</v>
      </c>
      <c r="N9" s="16">
        <v>20.0</v>
      </c>
      <c r="O9" s="16">
        <v>1.0</v>
      </c>
      <c r="P9" s="16">
        <v>20.0</v>
      </c>
      <c r="Q9" s="16">
        <v>5.0</v>
      </c>
      <c r="R9" s="16">
        <v>60.0</v>
      </c>
      <c r="S9" s="16">
        <v>1.0</v>
      </c>
      <c r="T9" s="16">
        <v>10.0</v>
      </c>
      <c r="U9" s="16">
        <v>1.0</v>
      </c>
      <c r="V9" s="16">
        <v>-20.0</v>
      </c>
      <c r="W9" s="17"/>
      <c r="X9" s="18">
        <f>IFERROR(__xludf.DUMMYFUNCTION("COUNT(FILTER(K9:V9, LEFT($K$1:$V$1) = ""Q"", K9:V9 &gt;= 10, K9:V9 &lt;= 12))"),1.0)</f>
        <v>1</v>
      </c>
      <c r="Y9" s="18">
        <f>IFERROR(__xludf.DUMMYFUNCTION("COUNT(FILTER(K9:V9, LEFT($K$1:$V$1) = ""Q"", K9:V9 &gt;= 5, K9:V9 &lt;= 7))"),1.0)</f>
        <v>1</v>
      </c>
      <c r="Z9" s="18">
        <f>IFERROR(__xludf.DUMMYFUNCTION("COUNT(FILTER(K9:V9, LEFT($K$1:$V$1) = ""Q"", K9:V9 &gt;= 1, K9:V9 &lt;= 3))"),4.0)</f>
        <v>4</v>
      </c>
    </row>
    <row r="10" ht="12.75" customHeight="1">
      <c r="A10" s="10">
        <v>9.0</v>
      </c>
      <c r="B10" s="11" t="s">
        <v>49</v>
      </c>
      <c r="C10" s="11" t="s">
        <v>50</v>
      </c>
      <c r="D10" s="19" t="s">
        <v>51</v>
      </c>
      <c r="E10" s="13" t="s">
        <v>27</v>
      </c>
      <c r="F10" s="14"/>
      <c r="G10" s="14">
        <f t="shared" si="1"/>
        <v>18</v>
      </c>
      <c r="H10" s="15" t="str">
        <f t="shared" si="2"/>
        <v>0-3-3</v>
      </c>
      <c r="I10" s="14">
        <f t="shared" si="3"/>
        <v>240</v>
      </c>
      <c r="J10" s="13">
        <f t="shared" si="4"/>
        <v>6</v>
      </c>
      <c r="K10" s="16">
        <v>1.0</v>
      </c>
      <c r="L10" s="16">
        <v>80.0</v>
      </c>
      <c r="M10" s="16">
        <v>5.0</v>
      </c>
      <c r="N10" s="16">
        <v>20.0</v>
      </c>
      <c r="O10" s="16">
        <v>5.0</v>
      </c>
      <c r="P10" s="16">
        <v>60.0</v>
      </c>
      <c r="Q10" s="16">
        <v>5.0</v>
      </c>
      <c r="R10" s="16">
        <v>50.0</v>
      </c>
      <c r="S10" s="16">
        <v>1.0</v>
      </c>
      <c r="T10" s="16">
        <v>10.0</v>
      </c>
      <c r="U10" s="16">
        <v>1.0</v>
      </c>
      <c r="V10" s="16">
        <v>20.0</v>
      </c>
      <c r="W10" s="17"/>
      <c r="X10" s="18">
        <f>IFERROR(__xludf.DUMMYFUNCTION("COUNT(FILTER(K10:V10, LEFT($K$1:$V$1) = ""Q"", K10:V10 &gt;= 10, K10:V10 &lt;= 12))"),0.0)</f>
        <v>0</v>
      </c>
      <c r="Y10" s="18">
        <f>IFERROR(__xludf.DUMMYFUNCTION("COUNT(FILTER(K10:V10, LEFT($K$1:$V$1) = ""Q"", K10:V10 &gt;= 5, K10:V10 &lt;= 7))"),3.0)</f>
        <v>3</v>
      </c>
      <c r="Z10" s="18">
        <f>IFERROR(__xludf.DUMMYFUNCTION("COUNT(FILTER(K10:V10, LEFT($K$1:$V$1) = ""Q"", K10:V10 &gt;= 1, K10:V10 &lt;= 3))"),3.0)</f>
        <v>3</v>
      </c>
    </row>
    <row r="11" ht="12.75" customHeight="1">
      <c r="A11" s="10">
        <v>10.0</v>
      </c>
      <c r="B11" s="11" t="s">
        <v>52</v>
      </c>
      <c r="C11" s="11" t="s">
        <v>53</v>
      </c>
      <c r="D11" s="19" t="s">
        <v>54</v>
      </c>
      <c r="E11" s="13" t="s">
        <v>27</v>
      </c>
      <c r="F11" s="14"/>
      <c r="G11" s="14">
        <f t="shared" si="1"/>
        <v>10</v>
      </c>
      <c r="H11" s="15" t="str">
        <f t="shared" si="2"/>
        <v>0-1-5</v>
      </c>
      <c r="I11" s="14">
        <f t="shared" si="3"/>
        <v>240</v>
      </c>
      <c r="J11" s="13">
        <f t="shared" si="4"/>
        <v>6</v>
      </c>
      <c r="K11" s="16">
        <v>5.0</v>
      </c>
      <c r="L11" s="16">
        <v>90.0</v>
      </c>
      <c r="M11" s="16">
        <v>1.0</v>
      </c>
      <c r="N11" s="16">
        <v>20.0</v>
      </c>
      <c r="O11" s="16">
        <v>1.0</v>
      </c>
      <c r="P11" s="16">
        <v>50.0</v>
      </c>
      <c r="Q11" s="16">
        <v>1.0</v>
      </c>
      <c r="R11" s="16">
        <v>20.0</v>
      </c>
      <c r="S11" s="16">
        <v>1.0</v>
      </c>
      <c r="T11" s="16">
        <v>40.0</v>
      </c>
      <c r="U11" s="16">
        <v>1.0</v>
      </c>
      <c r="V11" s="16">
        <v>20.0</v>
      </c>
      <c r="W11" s="17"/>
      <c r="X11" s="18">
        <f>IFERROR(__xludf.DUMMYFUNCTION("COUNT(FILTER(K11:V11, LEFT($K$1:$V$1) = ""Q"", K11:V11 &gt;= 10, K11:V11 &lt;= 12))"),0.0)</f>
        <v>0</v>
      </c>
      <c r="Y11" s="18">
        <f>IFERROR(__xludf.DUMMYFUNCTION("COUNT(FILTER(K11:V11, LEFT($K$1:$V$1) = ""Q"", K11:V11 &gt;= 5, K11:V11 &lt;= 7))"),1.0)</f>
        <v>1</v>
      </c>
      <c r="Z11" s="18">
        <f>IFERROR(__xludf.DUMMYFUNCTION("COUNT(FILTER(K11:V11, LEFT($K$1:$V$1) = ""Q"", K11:V11 &gt;= 1, K11:V11 &lt;= 3))"),5.0)</f>
        <v>5</v>
      </c>
    </row>
    <row r="12" ht="12.75" customHeight="1">
      <c r="A12" s="21">
        <v>1.0</v>
      </c>
      <c r="B12" s="22" t="s">
        <v>55</v>
      </c>
      <c r="C12" s="22" t="s">
        <v>56</v>
      </c>
      <c r="D12" s="23" t="s">
        <v>26</v>
      </c>
      <c r="E12" s="13" t="s">
        <v>57</v>
      </c>
      <c r="F12" s="24"/>
      <c r="G12" s="25">
        <f t="shared" si="1"/>
        <v>450</v>
      </c>
      <c r="H12" s="26">
        <f t="shared" ref="H12:H56" si="5">IF(J12=0,0,SUM(G12/J12))</f>
        <v>75</v>
      </c>
      <c r="I12" s="25">
        <f t="shared" si="3"/>
        <v>5</v>
      </c>
      <c r="J12" s="13">
        <f t="shared" si="4"/>
        <v>6</v>
      </c>
      <c r="K12" s="27">
        <v>90.0</v>
      </c>
      <c r="L12" s="28">
        <v>0.0</v>
      </c>
      <c r="M12" s="27">
        <v>60.0</v>
      </c>
      <c r="N12" s="28">
        <v>2.0</v>
      </c>
      <c r="O12" s="27">
        <v>70.0</v>
      </c>
      <c r="P12" s="28">
        <v>1.0</v>
      </c>
      <c r="Q12" s="27">
        <v>70.0</v>
      </c>
      <c r="R12" s="28">
        <v>1.0</v>
      </c>
      <c r="S12" s="27">
        <v>90.0</v>
      </c>
      <c r="T12" s="28">
        <v>0.0</v>
      </c>
      <c r="U12" s="27">
        <v>70.0</v>
      </c>
      <c r="V12" s="28">
        <v>1.0</v>
      </c>
      <c r="W12" s="17"/>
      <c r="X12" s="18">
        <f>IFERROR(__xludf.DUMMYFUNCTION("COUNT(FILTER(K12:V12, LEFT($K$1:$V$1) = ""Q"", K12:V12 &gt;= 10, K12:V12 &lt;= 12))"),0.0)</f>
        <v>0</v>
      </c>
      <c r="Y12" s="18">
        <f>IFERROR(__xludf.DUMMYFUNCTION("COUNT(FILTER(K12:V12, LEFT($K$1:$V$1) = ""Q"", K12:V12 &gt;= 5, K12:V12 &lt;= 7))"),0.0)</f>
        <v>0</v>
      </c>
      <c r="Z12" s="18">
        <f>IFERROR(__xludf.DUMMYFUNCTION("COUNT(FILTER(K12:V12, LEFT($K$1:$V$1) = ""Q"", K12:V12 &gt;= 1, K12:V12 &lt;= 3))"),0.0)</f>
        <v>0</v>
      </c>
    </row>
    <row r="13" ht="12.75" customHeight="1">
      <c r="A13" s="21">
        <v>2.0</v>
      </c>
      <c r="B13" s="22" t="s">
        <v>58</v>
      </c>
      <c r="C13" s="22" t="s">
        <v>41</v>
      </c>
      <c r="D13" s="23" t="s">
        <v>39</v>
      </c>
      <c r="E13" s="13" t="s">
        <v>57</v>
      </c>
      <c r="F13" s="25">
        <f>G13-I13*10</f>
        <v>240</v>
      </c>
      <c r="G13" s="25">
        <f t="shared" si="1"/>
        <v>340</v>
      </c>
      <c r="H13" s="26">
        <f t="shared" si="5"/>
        <v>56.66666667</v>
      </c>
      <c r="I13" s="25">
        <f t="shared" si="3"/>
        <v>10</v>
      </c>
      <c r="J13" s="13">
        <f t="shared" si="4"/>
        <v>6</v>
      </c>
      <c r="K13" s="27">
        <v>60.0</v>
      </c>
      <c r="L13" s="28">
        <v>2.0</v>
      </c>
      <c r="M13" s="27">
        <v>20.0</v>
      </c>
      <c r="N13" s="28">
        <v>2.0</v>
      </c>
      <c r="O13" s="27">
        <v>70.0</v>
      </c>
      <c r="P13" s="28">
        <v>1.0</v>
      </c>
      <c r="Q13" s="27">
        <v>60.0</v>
      </c>
      <c r="R13" s="28">
        <v>2.0</v>
      </c>
      <c r="S13" s="27">
        <v>60.0</v>
      </c>
      <c r="T13" s="28">
        <v>2.0</v>
      </c>
      <c r="U13" s="27">
        <v>70.0</v>
      </c>
      <c r="V13" s="28">
        <v>1.0</v>
      </c>
      <c r="W13" s="17"/>
      <c r="X13" s="18">
        <f>IFERROR(__xludf.DUMMYFUNCTION("COUNT(FILTER(K13:V13, LEFT($K$1:$V$1) = ""Q"", K13:V13 &gt;= 10, K13:V13 &lt;= 12))"),0.0)</f>
        <v>0</v>
      </c>
      <c r="Y13" s="18">
        <f>IFERROR(__xludf.DUMMYFUNCTION("COUNT(FILTER(K13:V13, LEFT($K$1:$V$1) = ""Q"", K13:V13 &gt;= 5, K13:V13 &lt;= 7))"),0.0)</f>
        <v>0</v>
      </c>
      <c r="Z13" s="18">
        <f>IFERROR(__xludf.DUMMYFUNCTION("COUNT(FILTER(K13:V13, LEFT($K$1:$V$1) = ""Q"", K13:V13 &gt;= 1, K13:V13 &lt;= 3))"),0.0)</f>
        <v>0</v>
      </c>
    </row>
    <row r="14" ht="12.75" customHeight="1">
      <c r="A14" s="21">
        <v>3.0</v>
      </c>
      <c r="B14" s="22" t="s">
        <v>59</v>
      </c>
      <c r="C14" s="22" t="s">
        <v>29</v>
      </c>
      <c r="D14" s="23" t="s">
        <v>30</v>
      </c>
      <c r="E14" s="13" t="s">
        <v>57</v>
      </c>
      <c r="F14" s="24"/>
      <c r="G14" s="25">
        <f t="shared" si="1"/>
        <v>270</v>
      </c>
      <c r="H14" s="26">
        <f t="shared" si="5"/>
        <v>45</v>
      </c>
      <c r="I14" s="25">
        <f t="shared" si="3"/>
        <v>7</v>
      </c>
      <c r="J14" s="13">
        <f t="shared" si="4"/>
        <v>6</v>
      </c>
      <c r="K14" s="27">
        <v>90.0</v>
      </c>
      <c r="L14" s="28">
        <v>0.0</v>
      </c>
      <c r="M14" s="27">
        <v>60.0</v>
      </c>
      <c r="N14" s="28">
        <v>2.0</v>
      </c>
      <c r="O14" s="27">
        <v>-10.0</v>
      </c>
      <c r="P14" s="28">
        <v>3.0</v>
      </c>
      <c r="Q14" s="27">
        <v>0.0</v>
      </c>
      <c r="R14" s="28">
        <v>2.0</v>
      </c>
      <c r="S14" s="27">
        <v>90.0</v>
      </c>
      <c r="T14" s="28">
        <v>0.0</v>
      </c>
      <c r="U14" s="27">
        <v>40.0</v>
      </c>
      <c r="V14" s="28">
        <v>0.0</v>
      </c>
      <c r="W14" s="17"/>
      <c r="X14" s="18">
        <f>IFERROR(__xludf.DUMMYFUNCTION("COUNT(FILTER(K14:V14, LEFT($K$1:$V$1) = ""Q"", K14:V14 &gt;= 10, K14:V14 &lt;= 12))"),0.0)</f>
        <v>0</v>
      </c>
      <c r="Y14" s="18">
        <f>IFERROR(__xludf.DUMMYFUNCTION("COUNT(FILTER(K14:V14, LEFT($K$1:$V$1) = ""Q"", K14:V14 &gt;= 5, K14:V14 &lt;= 7))"),0.0)</f>
        <v>0</v>
      </c>
      <c r="Z14" s="18">
        <f>IFERROR(__xludf.DUMMYFUNCTION("COUNT(FILTER(K14:V14, LEFT($K$1:$V$1) = ""Q"", K14:V14 &gt;= 1, K14:V14 &lt;= 3))"),0.0)</f>
        <v>0</v>
      </c>
    </row>
    <row r="15" ht="12.75" customHeight="1">
      <c r="A15" s="21">
        <v>4.0</v>
      </c>
      <c r="B15" s="22" t="s">
        <v>60</v>
      </c>
      <c r="C15" s="22" t="s">
        <v>61</v>
      </c>
      <c r="D15" s="23" t="s">
        <v>33</v>
      </c>
      <c r="E15" s="13" t="s">
        <v>57</v>
      </c>
      <c r="F15" s="25">
        <f t="shared" ref="F15:F16" si="6">G15-I15*10</f>
        <v>120</v>
      </c>
      <c r="G15" s="25">
        <f t="shared" si="1"/>
        <v>200</v>
      </c>
      <c r="H15" s="26">
        <f t="shared" si="5"/>
        <v>33.33333333</v>
      </c>
      <c r="I15" s="25">
        <f t="shared" si="3"/>
        <v>8</v>
      </c>
      <c r="J15" s="13">
        <f t="shared" si="4"/>
        <v>6</v>
      </c>
      <c r="K15" s="27">
        <v>50.0</v>
      </c>
      <c r="L15" s="28">
        <v>1.0</v>
      </c>
      <c r="M15" s="27">
        <v>70.0</v>
      </c>
      <c r="N15" s="28">
        <v>1.0</v>
      </c>
      <c r="O15" s="27">
        <v>30.0</v>
      </c>
      <c r="P15" s="28">
        <v>1.0</v>
      </c>
      <c r="Q15" s="27">
        <v>40.0</v>
      </c>
      <c r="R15" s="28">
        <v>2.0</v>
      </c>
      <c r="S15" s="27">
        <v>0.0</v>
      </c>
      <c r="T15" s="28">
        <v>2.0</v>
      </c>
      <c r="U15" s="27">
        <v>10.0</v>
      </c>
      <c r="V15" s="28">
        <v>1.0</v>
      </c>
      <c r="W15" s="17"/>
      <c r="X15" s="18">
        <f>IFERROR(__xludf.DUMMYFUNCTION("COUNT(FILTER(K15:V15, LEFT($K$1:$V$1) = ""Q"", K15:V15 &gt;= 10, K15:V15 &lt;= 12))"),1.0)</f>
        <v>1</v>
      </c>
      <c r="Y15" s="18">
        <f>IFERROR(__xludf.DUMMYFUNCTION("COUNT(FILTER(K15:V15, LEFT($K$1:$V$1) = ""Q"", K15:V15 &gt;= 5, K15:V15 &lt;= 7))"),0.0)</f>
        <v>0</v>
      </c>
      <c r="Z15" s="18">
        <f>IFERROR(__xludf.DUMMYFUNCTION("COUNT(FILTER(K15:V15, LEFT($K$1:$V$1) = ""Q"", K15:V15 &gt;= 1, K15:V15 &lt;= 3))"),0.0)</f>
        <v>0</v>
      </c>
    </row>
    <row r="16" ht="12.75" customHeight="1">
      <c r="A16" s="21">
        <v>5.0</v>
      </c>
      <c r="B16" s="22" t="s">
        <v>31</v>
      </c>
      <c r="C16" s="22" t="s">
        <v>32</v>
      </c>
      <c r="D16" s="23" t="s">
        <v>33</v>
      </c>
      <c r="E16" s="13" t="s">
        <v>57</v>
      </c>
      <c r="F16" s="25">
        <f t="shared" si="6"/>
        <v>180</v>
      </c>
      <c r="G16" s="25">
        <f t="shared" si="1"/>
        <v>190</v>
      </c>
      <c r="H16" s="26">
        <f t="shared" si="5"/>
        <v>31.66666667</v>
      </c>
      <c r="I16" s="25">
        <f t="shared" si="3"/>
        <v>1</v>
      </c>
      <c r="J16" s="13">
        <f t="shared" si="4"/>
        <v>6</v>
      </c>
      <c r="K16" s="27">
        <v>20.0</v>
      </c>
      <c r="L16" s="28">
        <v>0.0</v>
      </c>
      <c r="M16" s="27">
        <v>10.0</v>
      </c>
      <c r="N16" s="28">
        <v>1.0</v>
      </c>
      <c r="O16" s="27">
        <v>60.0</v>
      </c>
      <c r="P16" s="28">
        <v>0.0</v>
      </c>
      <c r="Q16" s="27">
        <v>0.0</v>
      </c>
      <c r="R16" s="28">
        <v>0.0</v>
      </c>
      <c r="S16" s="27">
        <v>60.0</v>
      </c>
      <c r="T16" s="28">
        <v>0.0</v>
      </c>
      <c r="U16" s="27">
        <v>40.0</v>
      </c>
      <c r="V16" s="28">
        <v>0.0</v>
      </c>
      <c r="W16" s="17"/>
      <c r="X16" s="18">
        <f>IFERROR(__xludf.DUMMYFUNCTION("COUNT(FILTER(K16:V16, LEFT($K$1:$V$1) = ""Q"", K16:V16 &gt;= 10, K16:V16 &lt;= 12))"),1.0)</f>
        <v>1</v>
      </c>
      <c r="Y16" s="18">
        <f>IFERROR(__xludf.DUMMYFUNCTION("COUNT(FILTER(K16:V16, LEFT($K$1:$V$1) = ""Q"", K16:V16 &gt;= 5, K16:V16 &lt;= 7))"),0.0)</f>
        <v>0</v>
      </c>
      <c r="Z16" s="18">
        <f>IFERROR(__xludf.DUMMYFUNCTION("COUNT(FILTER(K16:V16, LEFT($K$1:$V$1) = ""Q"", K16:V16 &gt;= 1, K16:V16 &lt;= 3))"),0.0)</f>
        <v>0</v>
      </c>
    </row>
    <row r="17" ht="12.75" customHeight="1">
      <c r="A17" s="21">
        <v>6.0</v>
      </c>
      <c r="B17" s="22" t="s">
        <v>62</v>
      </c>
      <c r="C17" s="22" t="s">
        <v>35</v>
      </c>
      <c r="D17" s="23" t="s">
        <v>36</v>
      </c>
      <c r="E17" s="13" t="s">
        <v>57</v>
      </c>
      <c r="F17" s="24"/>
      <c r="G17" s="25">
        <f t="shared" si="1"/>
        <v>170</v>
      </c>
      <c r="H17" s="26">
        <f t="shared" si="5"/>
        <v>28.33333333</v>
      </c>
      <c r="I17" s="25">
        <f t="shared" si="3"/>
        <v>3</v>
      </c>
      <c r="J17" s="13">
        <f t="shared" si="4"/>
        <v>6</v>
      </c>
      <c r="K17" s="27">
        <v>10.0</v>
      </c>
      <c r="L17" s="28">
        <v>1.0</v>
      </c>
      <c r="M17" s="27">
        <v>20.0</v>
      </c>
      <c r="N17" s="28">
        <v>0.0</v>
      </c>
      <c r="O17" s="27">
        <v>40.0</v>
      </c>
      <c r="P17" s="28">
        <v>0.0</v>
      </c>
      <c r="Q17" s="27">
        <v>20.0</v>
      </c>
      <c r="R17" s="28">
        <v>0.0</v>
      </c>
      <c r="S17" s="27">
        <v>30.0</v>
      </c>
      <c r="T17" s="28">
        <v>1.0</v>
      </c>
      <c r="U17" s="27">
        <v>50.0</v>
      </c>
      <c r="V17" s="28">
        <v>1.0</v>
      </c>
      <c r="W17" s="17"/>
      <c r="X17" s="18">
        <f>IFERROR(__xludf.DUMMYFUNCTION("COUNT(FILTER(K17:V17, LEFT($K$1:$V$1) = ""Q"", K17:V17 &gt;= 10, K17:V17 &lt;= 12))"),1.0)</f>
        <v>1</v>
      </c>
      <c r="Y17" s="18">
        <f>IFERROR(__xludf.DUMMYFUNCTION("COUNT(FILTER(K17:V17, LEFT($K$1:$V$1) = ""Q"", K17:V17 &gt;= 5, K17:V17 &lt;= 7))"),0.0)</f>
        <v>0</v>
      </c>
      <c r="Z17" s="18">
        <f>IFERROR(__xludf.DUMMYFUNCTION("COUNT(FILTER(K17:V17, LEFT($K$1:$V$1) = ""Q"", K17:V17 &gt;= 1, K17:V17 &lt;= 3))"),0.0)</f>
        <v>0</v>
      </c>
    </row>
    <row r="18" ht="12.75" customHeight="1">
      <c r="A18" s="21">
        <v>7.0</v>
      </c>
      <c r="B18" s="22" t="s">
        <v>63</v>
      </c>
      <c r="C18" s="22" t="s">
        <v>44</v>
      </c>
      <c r="D18" s="23" t="s">
        <v>42</v>
      </c>
      <c r="E18" s="13" t="s">
        <v>57</v>
      </c>
      <c r="F18" s="24"/>
      <c r="G18" s="25">
        <f t="shared" si="1"/>
        <v>170</v>
      </c>
      <c r="H18" s="26">
        <f t="shared" si="5"/>
        <v>28.33333333</v>
      </c>
      <c r="I18" s="25">
        <f t="shared" si="3"/>
        <v>11</v>
      </c>
      <c r="J18" s="13">
        <f t="shared" si="4"/>
        <v>6</v>
      </c>
      <c r="K18" s="27">
        <v>30.0</v>
      </c>
      <c r="L18" s="28">
        <v>1.0</v>
      </c>
      <c r="M18" s="27">
        <v>60.0</v>
      </c>
      <c r="N18" s="28">
        <v>2.0</v>
      </c>
      <c r="O18" s="27">
        <v>0.0</v>
      </c>
      <c r="P18" s="28">
        <v>2.0</v>
      </c>
      <c r="Q18" s="27">
        <v>20.0</v>
      </c>
      <c r="R18" s="28">
        <v>2.0</v>
      </c>
      <c r="S18" s="27">
        <v>20.0</v>
      </c>
      <c r="T18" s="28">
        <v>2.0</v>
      </c>
      <c r="U18" s="27">
        <v>40.0</v>
      </c>
      <c r="V18" s="28">
        <v>2.0</v>
      </c>
      <c r="W18" s="17"/>
      <c r="X18" s="18">
        <f>IFERROR(__xludf.DUMMYFUNCTION("COUNT(FILTER(K18:V18, LEFT($K$1:$V$1) = ""Q"", K18:V18 &gt;= 10, K18:V18 &lt;= 12))"),0.0)</f>
        <v>0</v>
      </c>
      <c r="Y18" s="18">
        <f>IFERROR(__xludf.DUMMYFUNCTION("COUNT(FILTER(K18:V18, LEFT($K$1:$V$1) = ""Q"", K18:V18 &gt;= 5, K18:V18 &lt;= 7))"),0.0)</f>
        <v>0</v>
      </c>
      <c r="Z18" s="18">
        <f>IFERROR(__xludf.DUMMYFUNCTION("COUNT(FILTER(K18:V18, LEFT($K$1:$V$1) = ""Q"", K18:V18 &gt;= 1, K18:V18 &lt;= 3))"),0.0)</f>
        <v>0</v>
      </c>
    </row>
    <row r="19" ht="12.75" customHeight="1">
      <c r="A19" s="21">
        <v>8.0</v>
      </c>
      <c r="B19" s="22" t="s">
        <v>64</v>
      </c>
      <c r="C19" s="22" t="s">
        <v>56</v>
      </c>
      <c r="D19" s="23" t="s">
        <v>26</v>
      </c>
      <c r="E19" s="13" t="s">
        <v>57</v>
      </c>
      <c r="F19" s="24"/>
      <c r="G19" s="25">
        <f t="shared" si="1"/>
        <v>160</v>
      </c>
      <c r="H19" s="26">
        <f t="shared" si="5"/>
        <v>26.66666667</v>
      </c>
      <c r="I19" s="25">
        <f t="shared" si="3"/>
        <v>6</v>
      </c>
      <c r="J19" s="13">
        <f t="shared" si="4"/>
        <v>6</v>
      </c>
      <c r="K19" s="27">
        <v>40.0</v>
      </c>
      <c r="L19" s="28">
        <v>0.0</v>
      </c>
      <c r="M19" s="27">
        <v>0.0</v>
      </c>
      <c r="N19" s="28">
        <v>2.0</v>
      </c>
      <c r="O19" s="27">
        <v>30.0</v>
      </c>
      <c r="P19" s="28">
        <v>1.0</v>
      </c>
      <c r="Q19" s="27">
        <v>10.0</v>
      </c>
      <c r="R19" s="28">
        <v>1.0</v>
      </c>
      <c r="S19" s="27">
        <v>40.0</v>
      </c>
      <c r="T19" s="28">
        <v>2.0</v>
      </c>
      <c r="U19" s="27">
        <v>40.0</v>
      </c>
      <c r="V19" s="28">
        <v>0.0</v>
      </c>
      <c r="W19" s="17"/>
      <c r="X19" s="18">
        <f>IFERROR(__xludf.DUMMYFUNCTION("COUNT(FILTER(K19:V19, LEFT($K$1:$V$1) = ""Q"", K19:V19 &gt;= 10, K19:V19 &lt;= 12))"),1.0)</f>
        <v>1</v>
      </c>
      <c r="Y19" s="18">
        <f>IFERROR(__xludf.DUMMYFUNCTION("COUNT(FILTER(K19:V19, LEFT($K$1:$V$1) = ""Q"", K19:V19 &gt;= 5, K19:V19 &lt;= 7))"),0.0)</f>
        <v>0</v>
      </c>
      <c r="Z19" s="18">
        <f>IFERROR(__xludf.DUMMYFUNCTION("COUNT(FILTER(K19:V19, LEFT($K$1:$V$1) = ""Q"", K19:V19 &gt;= 1, K19:V19 &lt;= 3))"),0.0)</f>
        <v>0</v>
      </c>
    </row>
    <row r="20" ht="12.75" customHeight="1">
      <c r="A20" s="21">
        <v>9.0</v>
      </c>
      <c r="B20" s="22" t="s">
        <v>65</v>
      </c>
      <c r="C20" s="22" t="s">
        <v>66</v>
      </c>
      <c r="D20" s="23" t="s">
        <v>48</v>
      </c>
      <c r="E20" s="13" t="s">
        <v>57</v>
      </c>
      <c r="F20" s="25">
        <f t="shared" ref="F20:F22" si="7">G20-I20*10</f>
        <v>80</v>
      </c>
      <c r="G20" s="25">
        <f t="shared" si="1"/>
        <v>130</v>
      </c>
      <c r="H20" s="26">
        <f t="shared" si="5"/>
        <v>21.66666667</v>
      </c>
      <c r="I20" s="25">
        <f t="shared" si="3"/>
        <v>5</v>
      </c>
      <c r="J20" s="13">
        <f t="shared" si="4"/>
        <v>6</v>
      </c>
      <c r="K20" s="27">
        <v>70.0</v>
      </c>
      <c r="L20" s="28">
        <v>1.0</v>
      </c>
      <c r="M20" s="27">
        <v>10.0</v>
      </c>
      <c r="N20" s="28">
        <v>1.0</v>
      </c>
      <c r="O20" s="27">
        <v>20.0</v>
      </c>
      <c r="P20" s="28">
        <v>0.0</v>
      </c>
      <c r="Q20" s="27">
        <v>60.0</v>
      </c>
      <c r="R20" s="28">
        <v>0.0</v>
      </c>
      <c r="S20" s="27">
        <v>0.0</v>
      </c>
      <c r="T20" s="28">
        <v>0.0</v>
      </c>
      <c r="U20" s="27">
        <v>-30.0</v>
      </c>
      <c r="V20" s="28">
        <v>3.0</v>
      </c>
      <c r="W20" s="17"/>
      <c r="X20" s="18">
        <f>IFERROR(__xludf.DUMMYFUNCTION("COUNT(FILTER(K20:V20, LEFT($K$1:$V$1) = ""Q"", K20:V20 &gt;= 10, K20:V20 &lt;= 12))"),1.0)</f>
        <v>1</v>
      </c>
      <c r="Y20" s="18">
        <f>IFERROR(__xludf.DUMMYFUNCTION("COUNT(FILTER(K20:V20, LEFT($K$1:$V$1) = ""Q"", K20:V20 &gt;= 5, K20:V20 &lt;= 7))"),0.0)</f>
        <v>0</v>
      </c>
      <c r="Z20" s="18">
        <f>IFERROR(__xludf.DUMMYFUNCTION("COUNT(FILTER(K20:V20, LEFT($K$1:$V$1) = ""Q"", K20:V20 &gt;= 1, K20:V20 &lt;= 3))"),0.0)</f>
        <v>0</v>
      </c>
    </row>
    <row r="21" ht="12.75" customHeight="1">
      <c r="A21" s="21">
        <v>10.0</v>
      </c>
      <c r="B21" s="22" t="s">
        <v>67</v>
      </c>
      <c r="C21" s="22" t="s">
        <v>41</v>
      </c>
      <c r="D21" s="23" t="s">
        <v>45</v>
      </c>
      <c r="E21" s="13" t="s">
        <v>57</v>
      </c>
      <c r="F21" s="25">
        <f t="shared" si="7"/>
        <v>10</v>
      </c>
      <c r="G21" s="25">
        <f t="shared" si="1"/>
        <v>120</v>
      </c>
      <c r="H21" s="26">
        <f t="shared" si="5"/>
        <v>20</v>
      </c>
      <c r="I21" s="25">
        <f t="shared" si="3"/>
        <v>11</v>
      </c>
      <c r="J21" s="13">
        <f t="shared" si="4"/>
        <v>6</v>
      </c>
      <c r="K21" s="27">
        <v>-20.0</v>
      </c>
      <c r="L21" s="28">
        <v>2.0</v>
      </c>
      <c r="M21" s="27">
        <v>90.0</v>
      </c>
      <c r="N21" s="28">
        <v>0.0</v>
      </c>
      <c r="O21" s="27">
        <v>60.0</v>
      </c>
      <c r="P21" s="28">
        <v>2.0</v>
      </c>
      <c r="Q21" s="27">
        <v>20.0</v>
      </c>
      <c r="R21" s="28">
        <v>2.0</v>
      </c>
      <c r="S21" s="27">
        <v>0.0</v>
      </c>
      <c r="T21" s="28">
        <v>2.0</v>
      </c>
      <c r="U21" s="27">
        <v>-30.0</v>
      </c>
      <c r="V21" s="28">
        <v>3.0</v>
      </c>
      <c r="W21" s="17"/>
      <c r="X21" s="18">
        <f>IFERROR(__xludf.DUMMYFUNCTION("COUNT(FILTER(K21:V21, LEFT($K$1:$V$1) = ""Q"", K21:V21 &gt;= 10, K21:V21 &lt;= 12))"),0.0)</f>
        <v>0</v>
      </c>
      <c r="Y21" s="18">
        <f>IFERROR(__xludf.DUMMYFUNCTION("COUNT(FILTER(K21:V21, LEFT($K$1:$V$1) = ""Q"", K21:V21 &gt;= 5, K21:V21 &lt;= 7))"),0.0)</f>
        <v>0</v>
      </c>
      <c r="Z21" s="18">
        <f>IFERROR(__xludf.DUMMYFUNCTION("COUNT(FILTER(K21:V21, LEFT($K$1:$V$1) = ""Q"", K21:V21 &gt;= 1, K21:V21 &lt;= 3))"),0.0)</f>
        <v>0</v>
      </c>
    </row>
    <row r="22" ht="12.75" customHeight="1">
      <c r="A22" s="20">
        <v>11.0</v>
      </c>
      <c r="B22" s="22" t="s">
        <v>59</v>
      </c>
      <c r="C22" s="22" t="s">
        <v>53</v>
      </c>
      <c r="D22" s="23" t="s">
        <v>54</v>
      </c>
      <c r="E22" s="13" t="s">
        <v>57</v>
      </c>
      <c r="F22" s="25">
        <f t="shared" si="7"/>
        <v>40</v>
      </c>
      <c r="G22" s="25">
        <f t="shared" si="1"/>
        <v>110</v>
      </c>
      <c r="H22" s="26">
        <f t="shared" si="5"/>
        <v>18.33333333</v>
      </c>
      <c r="I22" s="25">
        <f t="shared" si="3"/>
        <v>7</v>
      </c>
      <c r="J22" s="13">
        <f t="shared" si="4"/>
        <v>6</v>
      </c>
      <c r="K22" s="27">
        <v>70.0</v>
      </c>
      <c r="L22" s="28">
        <v>1.0</v>
      </c>
      <c r="M22" s="27">
        <v>-10.0</v>
      </c>
      <c r="N22" s="28">
        <v>1.0</v>
      </c>
      <c r="O22" s="27">
        <v>30.0</v>
      </c>
      <c r="P22" s="28">
        <v>1.0</v>
      </c>
      <c r="Q22" s="27">
        <v>-20.0</v>
      </c>
      <c r="R22" s="28">
        <v>2.0</v>
      </c>
      <c r="S22" s="27">
        <v>30.0</v>
      </c>
      <c r="T22" s="28">
        <v>1.0</v>
      </c>
      <c r="U22" s="27">
        <v>10.0</v>
      </c>
      <c r="V22" s="28">
        <v>1.0</v>
      </c>
      <c r="W22" s="17"/>
      <c r="X22" s="18">
        <f>IFERROR(__xludf.DUMMYFUNCTION("COUNT(FILTER(K22:V22, LEFT($K$1:$V$1) = ""Q"", K22:V22 &gt;= 10, K22:V22 &lt;= 12))"),1.0)</f>
        <v>1</v>
      </c>
      <c r="Y22" s="18">
        <f>IFERROR(__xludf.DUMMYFUNCTION("COUNT(FILTER(K22:V22, LEFT($K$1:$V$1) = ""Q"", K22:V22 &gt;= 5, K22:V22 &lt;= 7))"),0.0)</f>
        <v>0</v>
      </c>
      <c r="Z22" s="18">
        <f>IFERROR(__xludf.DUMMYFUNCTION("COUNT(FILTER(K22:V22, LEFT($K$1:$V$1) = ""Q"", K22:V22 &gt;= 1, K22:V22 &lt;= 3))"),0.0)</f>
        <v>0</v>
      </c>
    </row>
    <row r="23" ht="12.75" customHeight="1">
      <c r="A23" s="21">
        <v>12.0</v>
      </c>
      <c r="B23" s="22" t="s">
        <v>68</v>
      </c>
      <c r="C23" s="22" t="s">
        <v>69</v>
      </c>
      <c r="D23" s="23" t="s">
        <v>36</v>
      </c>
      <c r="E23" s="13" t="s">
        <v>57</v>
      </c>
      <c r="F23" s="24"/>
      <c r="G23" s="25">
        <f t="shared" si="1"/>
        <v>100</v>
      </c>
      <c r="H23" s="26">
        <f t="shared" si="5"/>
        <v>16.66666667</v>
      </c>
      <c r="I23" s="25">
        <f t="shared" si="3"/>
        <v>2</v>
      </c>
      <c r="J23" s="13">
        <f t="shared" si="4"/>
        <v>6</v>
      </c>
      <c r="K23" s="27">
        <v>20.0</v>
      </c>
      <c r="L23" s="28">
        <v>0.0</v>
      </c>
      <c r="M23" s="27">
        <v>10.0</v>
      </c>
      <c r="N23" s="28">
        <v>1.0</v>
      </c>
      <c r="O23" s="27">
        <v>0.0</v>
      </c>
      <c r="P23" s="28">
        <v>0.0</v>
      </c>
      <c r="Q23" s="27">
        <v>40.0</v>
      </c>
      <c r="R23" s="28">
        <v>0.0</v>
      </c>
      <c r="S23" s="27">
        <v>10.0</v>
      </c>
      <c r="T23" s="28">
        <v>1.0</v>
      </c>
      <c r="U23" s="27">
        <v>20.0</v>
      </c>
      <c r="V23" s="28">
        <v>0.0</v>
      </c>
      <c r="W23" s="17"/>
      <c r="X23" s="18">
        <f>IFERROR(__xludf.DUMMYFUNCTION("COUNT(FILTER(K23:V23, LEFT($K$1:$V$1) = ""Q"", K23:V23 &gt;= 10, K23:V23 &lt;= 12))"),2.0)</f>
        <v>2</v>
      </c>
      <c r="Y23" s="18">
        <f>IFERROR(__xludf.DUMMYFUNCTION("COUNT(FILTER(K23:V23, LEFT($K$1:$V$1) = ""Q"", K23:V23 &gt;= 5, K23:V23 &lt;= 7))"),0.0)</f>
        <v>0</v>
      </c>
      <c r="Z23" s="18">
        <f>IFERROR(__xludf.DUMMYFUNCTION("COUNT(FILTER(K23:V23, LEFT($K$1:$V$1) = ""Q"", K23:V23 &gt;= 1, K23:V23 &lt;= 3))"),0.0)</f>
        <v>0</v>
      </c>
    </row>
    <row r="24" ht="12.75" customHeight="1">
      <c r="A24" s="21">
        <v>13.0</v>
      </c>
      <c r="B24" s="22" t="s">
        <v>70</v>
      </c>
      <c r="C24" s="22" t="s">
        <v>56</v>
      </c>
      <c r="D24" s="23" t="s">
        <v>26</v>
      </c>
      <c r="E24" s="13" t="s">
        <v>57</v>
      </c>
      <c r="F24" s="24"/>
      <c r="G24" s="25">
        <f t="shared" si="1"/>
        <v>100</v>
      </c>
      <c r="H24" s="26">
        <f t="shared" si="5"/>
        <v>16.66666667</v>
      </c>
      <c r="I24" s="25">
        <f t="shared" si="3"/>
        <v>4</v>
      </c>
      <c r="J24" s="13">
        <f t="shared" si="4"/>
        <v>6</v>
      </c>
      <c r="K24" s="27">
        <v>0.0</v>
      </c>
      <c r="L24" s="28">
        <v>0.0</v>
      </c>
      <c r="M24" s="27">
        <v>20.0</v>
      </c>
      <c r="N24" s="28">
        <v>0.0</v>
      </c>
      <c r="O24" s="27">
        <v>10.0</v>
      </c>
      <c r="P24" s="28">
        <v>1.0</v>
      </c>
      <c r="Q24" s="27">
        <v>-20.0</v>
      </c>
      <c r="R24" s="28">
        <v>2.0</v>
      </c>
      <c r="S24" s="27">
        <v>70.0</v>
      </c>
      <c r="T24" s="28">
        <v>1.0</v>
      </c>
      <c r="U24" s="27">
        <v>20.0</v>
      </c>
      <c r="V24" s="28">
        <v>0.0</v>
      </c>
      <c r="W24" s="17"/>
      <c r="X24" s="18">
        <f>IFERROR(__xludf.DUMMYFUNCTION("COUNT(FILTER(K24:V24, LEFT($K$1:$V$1) = ""Q"", K24:V24 &gt;= 10, K24:V24 &lt;= 12))"),1.0)</f>
        <v>1</v>
      </c>
      <c r="Y24" s="18">
        <f>IFERROR(__xludf.DUMMYFUNCTION("COUNT(FILTER(K24:V24, LEFT($K$1:$V$1) = ""Q"", K24:V24 &gt;= 5, K24:V24 &lt;= 7))"),0.0)</f>
        <v>0</v>
      </c>
      <c r="Z24" s="18">
        <f>IFERROR(__xludf.DUMMYFUNCTION("COUNT(FILTER(K24:V24, LEFT($K$1:$V$1) = ""Q"", K24:V24 &gt;= 1, K24:V24 &lt;= 3))"),0.0)</f>
        <v>0</v>
      </c>
    </row>
    <row r="25" ht="12.75" customHeight="1">
      <c r="A25" s="21">
        <v>14.0</v>
      </c>
      <c r="B25" s="22" t="s">
        <v>71</v>
      </c>
      <c r="C25" s="22" t="s">
        <v>72</v>
      </c>
      <c r="D25" s="23" t="s">
        <v>30</v>
      </c>
      <c r="E25" s="13" t="s">
        <v>57</v>
      </c>
      <c r="F25" s="25">
        <f t="shared" ref="F25:F27" si="8">G25-I25*10</f>
        <v>20</v>
      </c>
      <c r="G25" s="25">
        <f t="shared" si="1"/>
        <v>60</v>
      </c>
      <c r="H25" s="26">
        <f t="shared" si="5"/>
        <v>10</v>
      </c>
      <c r="I25" s="25">
        <f t="shared" si="3"/>
        <v>4</v>
      </c>
      <c r="J25" s="13">
        <f t="shared" si="4"/>
        <v>6</v>
      </c>
      <c r="K25" s="27">
        <v>20.0</v>
      </c>
      <c r="L25" s="28">
        <v>0.0</v>
      </c>
      <c r="M25" s="27">
        <v>-10.0</v>
      </c>
      <c r="N25" s="28">
        <v>1.0</v>
      </c>
      <c r="O25" s="27">
        <v>0.0</v>
      </c>
      <c r="P25" s="28">
        <v>0.0</v>
      </c>
      <c r="Q25" s="27">
        <v>40.0</v>
      </c>
      <c r="R25" s="28">
        <v>0.0</v>
      </c>
      <c r="S25" s="27">
        <v>0.0</v>
      </c>
      <c r="T25" s="28">
        <v>2.0</v>
      </c>
      <c r="U25" s="27">
        <v>10.0</v>
      </c>
      <c r="V25" s="28">
        <v>1.0</v>
      </c>
      <c r="W25" s="17"/>
      <c r="X25" s="18">
        <f>IFERROR(__xludf.DUMMYFUNCTION("COUNT(FILTER(K25:V25, LEFT($K$1:$V$1) = ""Q"", K25:V25 &gt;= 10, K25:V25 &lt;= 12))"),1.0)</f>
        <v>1</v>
      </c>
      <c r="Y25" s="18">
        <f>IFERROR(__xludf.DUMMYFUNCTION("COUNT(FILTER(K25:V25, LEFT($K$1:$V$1) = ""Q"", K25:V25 &gt;= 5, K25:V25 &lt;= 7))"),0.0)</f>
        <v>0</v>
      </c>
      <c r="Z25" s="18">
        <f>IFERROR(__xludf.DUMMYFUNCTION("COUNT(FILTER(K25:V25, LEFT($K$1:$V$1) = ""Q"", K25:V25 &gt;= 1, K25:V25 &lt;= 3))"),0.0)</f>
        <v>0</v>
      </c>
    </row>
    <row r="26" ht="12.75" customHeight="1">
      <c r="A26" s="21">
        <v>15.0</v>
      </c>
      <c r="B26" s="22" t="s">
        <v>73</v>
      </c>
      <c r="C26" s="22" t="s">
        <v>32</v>
      </c>
      <c r="D26" s="23" t="s">
        <v>33</v>
      </c>
      <c r="E26" s="13" t="s">
        <v>57</v>
      </c>
      <c r="F26" s="25">
        <f t="shared" si="8"/>
        <v>-20</v>
      </c>
      <c r="G26" s="25">
        <f t="shared" si="1"/>
        <v>40</v>
      </c>
      <c r="H26" s="26">
        <f t="shared" si="5"/>
        <v>6.666666667</v>
      </c>
      <c r="I26" s="25">
        <f t="shared" si="3"/>
        <v>6</v>
      </c>
      <c r="J26" s="13">
        <f t="shared" si="4"/>
        <v>6</v>
      </c>
      <c r="K26" s="27">
        <v>0.0</v>
      </c>
      <c r="L26" s="28">
        <v>0.0</v>
      </c>
      <c r="M26" s="27">
        <v>0.0</v>
      </c>
      <c r="N26" s="28">
        <v>2.0</v>
      </c>
      <c r="O26" s="27">
        <v>40.0</v>
      </c>
      <c r="P26" s="28">
        <v>0.0</v>
      </c>
      <c r="Q26" s="27">
        <v>-10.0</v>
      </c>
      <c r="R26" s="28">
        <v>1.0</v>
      </c>
      <c r="S26" s="27">
        <v>30.0</v>
      </c>
      <c r="T26" s="28">
        <v>1.0</v>
      </c>
      <c r="U26" s="27">
        <v>-20.0</v>
      </c>
      <c r="V26" s="28">
        <v>2.0</v>
      </c>
      <c r="W26" s="17"/>
      <c r="X26" s="18">
        <f>IFERROR(__xludf.DUMMYFUNCTION("COUNT(FILTER(K26:V26, LEFT($K$1:$V$1) = ""Q"", K26:V26 &gt;= 10, K26:V26 &lt;= 12))"),0.0)</f>
        <v>0</v>
      </c>
      <c r="Y26" s="18">
        <f>IFERROR(__xludf.DUMMYFUNCTION("COUNT(FILTER(K26:V26, LEFT($K$1:$V$1) = ""Q"", K26:V26 &gt;= 5, K26:V26 &lt;= 7))"),0.0)</f>
        <v>0</v>
      </c>
      <c r="Z26" s="18">
        <f>IFERROR(__xludf.DUMMYFUNCTION("COUNT(FILTER(K26:V26, LEFT($K$1:$V$1) = ""Q"", K26:V26 &gt;= 1, K26:V26 &lt;= 3))"),0.0)</f>
        <v>0</v>
      </c>
    </row>
    <row r="27" ht="12.75" customHeight="1">
      <c r="A27" s="21">
        <v>16.0</v>
      </c>
      <c r="B27" s="22" t="s">
        <v>74</v>
      </c>
      <c r="C27" s="22" t="s">
        <v>75</v>
      </c>
      <c r="D27" s="23" t="s">
        <v>51</v>
      </c>
      <c r="E27" s="13" t="s">
        <v>57</v>
      </c>
      <c r="F27" s="25">
        <f t="shared" si="8"/>
        <v>-20</v>
      </c>
      <c r="G27" s="25">
        <f t="shared" si="1"/>
        <v>40</v>
      </c>
      <c r="H27" s="26">
        <f t="shared" si="5"/>
        <v>6.666666667</v>
      </c>
      <c r="I27" s="25">
        <f t="shared" si="3"/>
        <v>6</v>
      </c>
      <c r="J27" s="13">
        <f t="shared" si="4"/>
        <v>6</v>
      </c>
      <c r="K27" s="27">
        <v>50.0</v>
      </c>
      <c r="L27" s="28">
        <v>1.0</v>
      </c>
      <c r="M27" s="27">
        <v>-20.0</v>
      </c>
      <c r="N27" s="28">
        <v>2.0</v>
      </c>
      <c r="O27" s="27">
        <v>-10.0</v>
      </c>
      <c r="P27" s="28">
        <v>1.0</v>
      </c>
      <c r="Q27" s="27">
        <v>20.0</v>
      </c>
      <c r="R27" s="28">
        <v>0.0</v>
      </c>
      <c r="S27" s="27">
        <v>10.0</v>
      </c>
      <c r="T27" s="28">
        <v>1.0</v>
      </c>
      <c r="U27" s="27">
        <v>-10.0</v>
      </c>
      <c r="V27" s="28">
        <v>1.0</v>
      </c>
      <c r="W27" s="17"/>
      <c r="X27" s="18">
        <f>IFERROR(__xludf.DUMMYFUNCTION("COUNT(FILTER(K27:V27, LEFT($K$1:$V$1) = ""Q"", K27:V27 &gt;= 10, K27:V27 &lt;= 12))"),1.0)</f>
        <v>1</v>
      </c>
      <c r="Y27" s="18">
        <f>IFERROR(__xludf.DUMMYFUNCTION("COUNT(FILTER(K27:V27, LEFT($K$1:$V$1) = ""Q"", K27:V27 &gt;= 5, K27:V27 &lt;= 7))"),0.0)</f>
        <v>0</v>
      </c>
      <c r="Z27" s="18">
        <f>IFERROR(__xludf.DUMMYFUNCTION("COUNT(FILTER(K27:V27, LEFT($K$1:$V$1) = ""Q"", K27:V27 &gt;= 1, K27:V27 &lt;= 3))"),0.0)</f>
        <v>0</v>
      </c>
    </row>
    <row r="28" ht="12.75" customHeight="1">
      <c r="A28" s="21">
        <v>17.0</v>
      </c>
      <c r="B28" s="22" t="s">
        <v>76</v>
      </c>
      <c r="C28" s="22" t="s">
        <v>29</v>
      </c>
      <c r="D28" s="23" t="s">
        <v>30</v>
      </c>
      <c r="E28" s="13" t="s">
        <v>57</v>
      </c>
      <c r="F28" s="24"/>
      <c r="G28" s="25">
        <f t="shared" si="1"/>
        <v>40</v>
      </c>
      <c r="H28" s="26">
        <f t="shared" si="5"/>
        <v>6.666666667</v>
      </c>
      <c r="I28" s="25">
        <f t="shared" si="3"/>
        <v>6</v>
      </c>
      <c r="J28" s="13">
        <f t="shared" si="4"/>
        <v>6</v>
      </c>
      <c r="K28" s="27">
        <v>10.0</v>
      </c>
      <c r="L28" s="28">
        <v>1.0</v>
      </c>
      <c r="M28" s="27">
        <v>0.0</v>
      </c>
      <c r="N28" s="28">
        <v>0.0</v>
      </c>
      <c r="O28" s="27">
        <v>-30.0</v>
      </c>
      <c r="P28" s="28">
        <v>3.0</v>
      </c>
      <c r="Q28" s="27">
        <v>20.0</v>
      </c>
      <c r="R28" s="28">
        <v>2.0</v>
      </c>
      <c r="S28" s="27">
        <v>20.0</v>
      </c>
      <c r="T28" s="28">
        <v>0.0</v>
      </c>
      <c r="U28" s="27">
        <v>20.0</v>
      </c>
      <c r="V28" s="28">
        <v>0.0</v>
      </c>
      <c r="W28" s="17"/>
      <c r="X28" s="18">
        <f>IFERROR(__xludf.DUMMYFUNCTION("COUNT(FILTER(K28:V28, LEFT($K$1:$V$1) = ""Q"", K28:V28 &gt;= 10, K28:V28 &lt;= 12))"),1.0)</f>
        <v>1</v>
      </c>
      <c r="Y28" s="18">
        <f>IFERROR(__xludf.DUMMYFUNCTION("COUNT(FILTER(K28:V28, LEFT($K$1:$V$1) = ""Q"", K28:V28 &gt;= 5, K28:V28 &lt;= 7))"),0.0)</f>
        <v>0</v>
      </c>
      <c r="Z28" s="18">
        <f>IFERROR(__xludf.DUMMYFUNCTION("COUNT(FILTER(K28:V28, LEFT($K$1:$V$1) = ""Q"", K28:V28 &gt;= 1, K28:V28 &lt;= 3))"),0.0)</f>
        <v>0</v>
      </c>
    </row>
    <row r="29" ht="12.75" customHeight="1">
      <c r="A29" s="21">
        <v>18.0</v>
      </c>
      <c r="B29" s="22" t="s">
        <v>77</v>
      </c>
      <c r="C29" s="22" t="s">
        <v>41</v>
      </c>
      <c r="D29" s="23" t="s">
        <v>42</v>
      </c>
      <c r="E29" s="13" t="s">
        <v>57</v>
      </c>
      <c r="F29" s="24"/>
      <c r="G29" s="25">
        <f t="shared" si="1"/>
        <v>30</v>
      </c>
      <c r="H29" s="26">
        <f t="shared" si="5"/>
        <v>5</v>
      </c>
      <c r="I29" s="25">
        <f t="shared" si="3"/>
        <v>5</v>
      </c>
      <c r="J29" s="13">
        <f t="shared" si="4"/>
        <v>6</v>
      </c>
      <c r="K29" s="27">
        <v>0.0</v>
      </c>
      <c r="L29" s="28">
        <v>0.0</v>
      </c>
      <c r="M29" s="27">
        <v>40.0</v>
      </c>
      <c r="N29" s="28">
        <v>0.0</v>
      </c>
      <c r="O29" s="27">
        <v>-10.0</v>
      </c>
      <c r="P29" s="28">
        <v>1.0</v>
      </c>
      <c r="Q29" s="27">
        <v>0.0</v>
      </c>
      <c r="R29" s="28">
        <v>2.0</v>
      </c>
      <c r="S29" s="27">
        <v>-10.0</v>
      </c>
      <c r="T29" s="28">
        <v>1.0</v>
      </c>
      <c r="U29" s="27">
        <v>10.0</v>
      </c>
      <c r="V29" s="28">
        <v>1.0</v>
      </c>
      <c r="W29" s="17"/>
      <c r="X29" s="18">
        <f>IFERROR(__xludf.DUMMYFUNCTION("COUNT(FILTER(K29:V29, LEFT($K$1:$V$1) = ""Q"", K29:V29 &gt;= 10, K29:V29 &lt;= 12))"),1.0)</f>
        <v>1</v>
      </c>
      <c r="Y29" s="18">
        <f>IFERROR(__xludf.DUMMYFUNCTION("COUNT(FILTER(K29:V29, LEFT($K$1:$V$1) = ""Q"", K29:V29 &gt;= 5, K29:V29 &lt;= 7))"),0.0)</f>
        <v>0</v>
      </c>
      <c r="Z29" s="18">
        <f>IFERROR(__xludf.DUMMYFUNCTION("COUNT(FILTER(K29:V29, LEFT($K$1:$V$1) = ""Q"", K29:V29 &gt;= 1, K29:V29 &lt;= 3))"),0.0)</f>
        <v>0</v>
      </c>
    </row>
    <row r="30" ht="12.75" customHeight="1">
      <c r="A30" s="20">
        <v>19.0</v>
      </c>
      <c r="B30" s="22" t="s">
        <v>78</v>
      </c>
      <c r="C30" s="22" t="s">
        <v>79</v>
      </c>
      <c r="D30" s="23" t="s">
        <v>54</v>
      </c>
      <c r="E30" s="13" t="s">
        <v>57</v>
      </c>
      <c r="F30" s="25">
        <f>G30-I30*10</f>
        <v>20</v>
      </c>
      <c r="G30" s="25">
        <f t="shared" si="1"/>
        <v>20</v>
      </c>
      <c r="H30" s="26">
        <f t="shared" si="5"/>
        <v>3.333333333</v>
      </c>
      <c r="I30" s="25">
        <f t="shared" si="3"/>
        <v>0</v>
      </c>
      <c r="J30" s="13">
        <f t="shared" si="4"/>
        <v>6</v>
      </c>
      <c r="K30" s="27">
        <v>20.0</v>
      </c>
      <c r="L30" s="28">
        <v>0.0</v>
      </c>
      <c r="M30" s="27">
        <v>0.0</v>
      </c>
      <c r="N30" s="28">
        <v>0.0</v>
      </c>
      <c r="O30" s="27">
        <v>0.0</v>
      </c>
      <c r="P30" s="28">
        <v>0.0</v>
      </c>
      <c r="Q30" s="27">
        <v>0.0</v>
      </c>
      <c r="R30" s="28">
        <v>0.0</v>
      </c>
      <c r="S30" s="27">
        <v>0.0</v>
      </c>
      <c r="T30" s="28">
        <v>0.0</v>
      </c>
      <c r="U30" s="27">
        <v>0.0</v>
      </c>
      <c r="V30" s="28">
        <v>0.0</v>
      </c>
      <c r="W30" s="17"/>
      <c r="X30" s="18">
        <f>IFERROR(__xludf.DUMMYFUNCTION("COUNT(FILTER(K30:V30, LEFT($K$1:$V$1) = ""Q"", K30:V30 &gt;= 10, K30:V30 &lt;= 12))"),0.0)</f>
        <v>0</v>
      </c>
      <c r="Y30" s="18">
        <f>IFERROR(__xludf.DUMMYFUNCTION("COUNT(FILTER(K30:V30, LEFT($K$1:$V$1) = ""Q"", K30:V30 &gt;= 5, K30:V30 &lt;= 7))"),0.0)</f>
        <v>0</v>
      </c>
      <c r="Z30" s="18">
        <f>IFERROR(__xludf.DUMMYFUNCTION("COUNT(FILTER(K30:V30, LEFT($K$1:$V$1) = ""Q"", K30:V30 &gt;= 1, K30:V30 &lt;= 3))"),0.0)</f>
        <v>0</v>
      </c>
    </row>
    <row r="31" ht="12.75" customHeight="1">
      <c r="A31" s="21">
        <v>20.0</v>
      </c>
      <c r="B31" s="22" t="s">
        <v>80</v>
      </c>
      <c r="C31" s="22" t="s">
        <v>69</v>
      </c>
      <c r="D31" s="23" t="s">
        <v>36</v>
      </c>
      <c r="E31" s="13" t="s">
        <v>57</v>
      </c>
      <c r="F31" s="24"/>
      <c r="G31" s="25">
        <f t="shared" si="1"/>
        <v>20</v>
      </c>
      <c r="H31" s="26">
        <f t="shared" si="5"/>
        <v>3.333333333</v>
      </c>
      <c r="I31" s="25">
        <f t="shared" si="3"/>
        <v>12</v>
      </c>
      <c r="J31" s="13">
        <f t="shared" si="4"/>
        <v>6</v>
      </c>
      <c r="K31" s="27">
        <v>40.0</v>
      </c>
      <c r="L31" s="28">
        <v>2.0</v>
      </c>
      <c r="M31" s="27">
        <v>-10.0</v>
      </c>
      <c r="N31" s="28">
        <v>3.0</v>
      </c>
      <c r="O31" s="27">
        <v>0.0</v>
      </c>
      <c r="P31" s="28">
        <v>2.0</v>
      </c>
      <c r="Q31" s="27">
        <v>-10.0</v>
      </c>
      <c r="R31" s="28">
        <v>3.0</v>
      </c>
      <c r="S31" s="27">
        <v>-20.0</v>
      </c>
      <c r="T31" s="28">
        <v>2.0</v>
      </c>
      <c r="U31" s="27">
        <v>20.0</v>
      </c>
      <c r="V31" s="28">
        <v>0.0</v>
      </c>
      <c r="W31" s="17"/>
      <c r="X31" s="18">
        <f>IFERROR(__xludf.DUMMYFUNCTION("COUNT(FILTER(K31:V31, LEFT($K$1:$V$1) = ""Q"", K31:V31 &gt;= 10, K31:V31 &lt;= 12))"),0.0)</f>
        <v>0</v>
      </c>
      <c r="Y31" s="18">
        <f>IFERROR(__xludf.DUMMYFUNCTION("COUNT(FILTER(K31:V31, LEFT($K$1:$V$1) = ""Q"", K31:V31 &gt;= 5, K31:V31 &lt;= 7))"),0.0)</f>
        <v>0</v>
      </c>
      <c r="Z31" s="18">
        <f>IFERROR(__xludf.DUMMYFUNCTION("COUNT(FILTER(K31:V31, LEFT($K$1:$V$1) = ""Q"", K31:V31 &gt;= 1, K31:V31 &lt;= 3))"),0.0)</f>
        <v>0</v>
      </c>
    </row>
    <row r="32" ht="12.75" customHeight="1">
      <c r="A32" s="20">
        <v>21.0</v>
      </c>
      <c r="B32" s="22" t="s">
        <v>81</v>
      </c>
      <c r="C32" s="22" t="s">
        <v>82</v>
      </c>
      <c r="D32" s="23" t="s">
        <v>51</v>
      </c>
      <c r="E32" s="13" t="s">
        <v>57</v>
      </c>
      <c r="F32" s="25">
        <f t="shared" ref="F32:F39" si="9">G32-I32*10</f>
        <v>-100</v>
      </c>
      <c r="G32" s="25">
        <f t="shared" si="1"/>
        <v>20</v>
      </c>
      <c r="H32" s="26">
        <f t="shared" si="5"/>
        <v>3.333333333</v>
      </c>
      <c r="I32" s="25">
        <f t="shared" si="3"/>
        <v>12</v>
      </c>
      <c r="J32" s="13">
        <f t="shared" si="4"/>
        <v>6</v>
      </c>
      <c r="K32" s="27">
        <v>0.0</v>
      </c>
      <c r="L32" s="28">
        <v>2.0</v>
      </c>
      <c r="M32" s="27">
        <v>-10.0</v>
      </c>
      <c r="N32" s="28">
        <v>1.0</v>
      </c>
      <c r="O32" s="27">
        <v>50.0</v>
      </c>
      <c r="P32" s="28">
        <v>1.0</v>
      </c>
      <c r="Q32" s="27">
        <v>-10.0</v>
      </c>
      <c r="R32" s="28">
        <v>3.0</v>
      </c>
      <c r="S32" s="27">
        <v>-30.0</v>
      </c>
      <c r="T32" s="28">
        <v>3.0</v>
      </c>
      <c r="U32" s="27">
        <v>20.0</v>
      </c>
      <c r="V32" s="28">
        <v>2.0</v>
      </c>
      <c r="W32" s="17"/>
      <c r="X32" s="18">
        <f>IFERROR(__xludf.DUMMYFUNCTION("COUNT(FILTER(K32:V32, LEFT($K$1:$V$1) = ""Q"", K32:V32 &gt;= 10, K32:V32 &lt;= 12))"),0.0)</f>
        <v>0</v>
      </c>
      <c r="Y32" s="18">
        <f>IFERROR(__xludf.DUMMYFUNCTION("COUNT(FILTER(K32:V32, LEFT($K$1:$V$1) = ""Q"", K32:V32 &gt;= 5, K32:V32 &lt;= 7))"),0.0)</f>
        <v>0</v>
      </c>
      <c r="Z32" s="18">
        <f>IFERROR(__xludf.DUMMYFUNCTION("COUNT(FILTER(K32:V32, LEFT($K$1:$V$1) = ""Q"", K32:V32 &gt;= 1, K32:V32 &lt;= 3))"),0.0)</f>
        <v>0</v>
      </c>
    </row>
    <row r="33" ht="12.75" customHeight="1">
      <c r="A33" s="21">
        <v>22.0</v>
      </c>
      <c r="B33" s="22" t="s">
        <v>83</v>
      </c>
      <c r="C33" s="22" t="s">
        <v>84</v>
      </c>
      <c r="D33" s="23" t="s">
        <v>45</v>
      </c>
      <c r="E33" s="13" t="s">
        <v>57</v>
      </c>
      <c r="F33" s="25">
        <f t="shared" si="9"/>
        <v>0</v>
      </c>
      <c r="G33" s="25">
        <f t="shared" si="1"/>
        <v>10</v>
      </c>
      <c r="H33" s="26">
        <f t="shared" si="5"/>
        <v>1.666666667</v>
      </c>
      <c r="I33" s="25">
        <f t="shared" si="3"/>
        <v>1</v>
      </c>
      <c r="J33" s="13">
        <f t="shared" si="4"/>
        <v>6</v>
      </c>
      <c r="K33" s="27">
        <v>0.0</v>
      </c>
      <c r="L33" s="28">
        <v>0.0</v>
      </c>
      <c r="M33" s="27">
        <v>-10.0</v>
      </c>
      <c r="N33" s="28">
        <v>1.0</v>
      </c>
      <c r="O33" s="27">
        <v>0.0</v>
      </c>
      <c r="P33" s="28">
        <v>0.0</v>
      </c>
      <c r="Q33" s="27">
        <v>0.0</v>
      </c>
      <c r="R33" s="28">
        <v>0.0</v>
      </c>
      <c r="S33" s="27">
        <v>0.0</v>
      </c>
      <c r="T33" s="28">
        <v>0.0</v>
      </c>
      <c r="U33" s="27">
        <v>20.0</v>
      </c>
      <c r="V33" s="28">
        <v>0.0</v>
      </c>
      <c r="W33" s="17"/>
      <c r="X33" s="18">
        <f>IFERROR(__xludf.DUMMYFUNCTION("COUNT(FILTER(K33:V33, LEFT($K$1:$V$1) = ""Q"", K33:V33 &gt;= 10, K33:V33 &lt;= 12))"),0.0)</f>
        <v>0</v>
      </c>
      <c r="Y33" s="18">
        <f>IFERROR(__xludf.DUMMYFUNCTION("COUNT(FILTER(K33:V33, LEFT($K$1:$V$1) = ""Q"", K33:V33 &gt;= 5, K33:V33 &lt;= 7))"),0.0)</f>
        <v>0</v>
      </c>
      <c r="Z33" s="18">
        <f>IFERROR(__xludf.DUMMYFUNCTION("COUNT(FILTER(K33:V33, LEFT($K$1:$V$1) = ""Q"", K33:V33 &gt;= 1, K33:V33 &lt;= 3))"),0.0)</f>
        <v>0</v>
      </c>
    </row>
    <row r="34" ht="12.75" customHeight="1">
      <c r="A34" s="21">
        <v>23.0</v>
      </c>
      <c r="B34" s="22" t="s">
        <v>85</v>
      </c>
      <c r="C34" s="22" t="s">
        <v>86</v>
      </c>
      <c r="D34" s="23" t="s">
        <v>45</v>
      </c>
      <c r="E34" s="13" t="s">
        <v>57</v>
      </c>
      <c r="F34" s="25">
        <f t="shared" si="9"/>
        <v>-80</v>
      </c>
      <c r="G34" s="25">
        <f t="shared" si="1"/>
        <v>10</v>
      </c>
      <c r="H34" s="26">
        <f t="shared" si="5"/>
        <v>1.666666667</v>
      </c>
      <c r="I34" s="25">
        <f t="shared" si="3"/>
        <v>9</v>
      </c>
      <c r="J34" s="13">
        <f t="shared" si="4"/>
        <v>6</v>
      </c>
      <c r="K34" s="27">
        <v>0.0</v>
      </c>
      <c r="L34" s="28">
        <v>2.0</v>
      </c>
      <c r="M34" s="27">
        <v>-20.0</v>
      </c>
      <c r="N34" s="28">
        <v>2.0</v>
      </c>
      <c r="O34" s="27">
        <v>10.0</v>
      </c>
      <c r="P34" s="28">
        <v>1.0</v>
      </c>
      <c r="Q34" s="27">
        <v>10.0</v>
      </c>
      <c r="R34" s="28">
        <v>1.0</v>
      </c>
      <c r="S34" s="27">
        <v>-20.0</v>
      </c>
      <c r="T34" s="28">
        <v>2.0</v>
      </c>
      <c r="U34" s="27">
        <v>30.0</v>
      </c>
      <c r="V34" s="28">
        <v>1.0</v>
      </c>
      <c r="W34" s="17"/>
      <c r="X34" s="18">
        <f>IFERROR(__xludf.DUMMYFUNCTION("COUNT(FILTER(K34:V34, LEFT($K$1:$V$1) = ""Q"", K34:V34 &gt;= 10, K34:V34 &lt;= 12))"),2.0)</f>
        <v>2</v>
      </c>
      <c r="Y34" s="18">
        <f>IFERROR(__xludf.DUMMYFUNCTION("COUNT(FILTER(K34:V34, LEFT($K$1:$V$1) = ""Q"", K34:V34 &gt;= 5, K34:V34 &lt;= 7))"),0.0)</f>
        <v>0</v>
      </c>
      <c r="Z34" s="18">
        <f>IFERROR(__xludf.DUMMYFUNCTION("COUNT(FILTER(K34:V34, LEFT($K$1:$V$1) = ""Q"", K34:V34 &gt;= 1, K34:V34 &lt;= 3))"),0.0)</f>
        <v>0</v>
      </c>
    </row>
    <row r="35" ht="12.75" customHeight="1">
      <c r="A35" s="21">
        <v>24.0</v>
      </c>
      <c r="B35" s="22" t="s">
        <v>87</v>
      </c>
      <c r="C35" s="22" t="s">
        <v>88</v>
      </c>
      <c r="D35" s="23" t="s">
        <v>51</v>
      </c>
      <c r="E35" s="13" t="s">
        <v>57</v>
      </c>
      <c r="F35" s="25">
        <f t="shared" si="9"/>
        <v>-20</v>
      </c>
      <c r="G35" s="25">
        <f t="shared" si="1"/>
        <v>0</v>
      </c>
      <c r="H35" s="26">
        <f t="shared" si="5"/>
        <v>0</v>
      </c>
      <c r="I35" s="25">
        <f t="shared" si="3"/>
        <v>2</v>
      </c>
      <c r="J35" s="13">
        <f t="shared" si="4"/>
        <v>6</v>
      </c>
      <c r="K35" s="27">
        <v>20.0</v>
      </c>
      <c r="L35" s="28">
        <v>0.0</v>
      </c>
      <c r="M35" s="27">
        <v>0.0</v>
      </c>
      <c r="N35" s="28">
        <v>0.0</v>
      </c>
      <c r="O35" s="27">
        <v>0.0</v>
      </c>
      <c r="P35" s="28">
        <v>0.0</v>
      </c>
      <c r="Q35" s="27">
        <v>0.0</v>
      </c>
      <c r="R35" s="28">
        <v>0.0</v>
      </c>
      <c r="S35" s="27">
        <v>0.0</v>
      </c>
      <c r="T35" s="28">
        <v>0.0</v>
      </c>
      <c r="U35" s="27">
        <v>-20.0</v>
      </c>
      <c r="V35" s="28">
        <v>2.0</v>
      </c>
      <c r="W35" s="17"/>
      <c r="X35" s="18">
        <f>IFERROR(__xludf.DUMMYFUNCTION("COUNT(FILTER(K35:V35, LEFT($K$1:$V$1) = ""Q"", K35:V35 &gt;= 10, K35:V35 &lt;= 12))"),0.0)</f>
        <v>0</v>
      </c>
      <c r="Y35" s="18">
        <f>IFERROR(__xludf.DUMMYFUNCTION("COUNT(FILTER(K35:V35, LEFT($K$1:$V$1) = ""Q"", K35:V35 &gt;= 5, K35:V35 &lt;= 7))"),0.0)</f>
        <v>0</v>
      </c>
      <c r="Z35" s="18">
        <f>IFERROR(__xludf.DUMMYFUNCTION("COUNT(FILTER(K35:V35, LEFT($K$1:$V$1) = ""Q"", K35:V35 &gt;= 1, K35:V35 &lt;= 3))"),0.0)</f>
        <v>0</v>
      </c>
    </row>
    <row r="36" ht="12.75" customHeight="1">
      <c r="A36" s="21">
        <v>25.0</v>
      </c>
      <c r="B36" s="22" t="s">
        <v>89</v>
      </c>
      <c r="C36" s="22" t="s">
        <v>84</v>
      </c>
      <c r="D36" s="23" t="s">
        <v>45</v>
      </c>
      <c r="E36" s="13" t="s">
        <v>57</v>
      </c>
      <c r="F36" s="25">
        <f t="shared" si="9"/>
        <v>-20</v>
      </c>
      <c r="G36" s="25">
        <f t="shared" si="1"/>
        <v>0</v>
      </c>
      <c r="H36" s="26">
        <f t="shared" si="5"/>
        <v>0</v>
      </c>
      <c r="I36" s="25">
        <f t="shared" si="3"/>
        <v>2</v>
      </c>
      <c r="J36" s="13">
        <f t="shared" si="4"/>
        <v>6</v>
      </c>
      <c r="K36" s="27">
        <v>0.0</v>
      </c>
      <c r="L36" s="28">
        <v>0.0</v>
      </c>
      <c r="M36" s="27">
        <v>-10.0</v>
      </c>
      <c r="N36" s="28">
        <v>1.0</v>
      </c>
      <c r="O36" s="27">
        <v>0.0</v>
      </c>
      <c r="P36" s="28">
        <v>0.0</v>
      </c>
      <c r="Q36" s="27">
        <v>-10.0</v>
      </c>
      <c r="R36" s="28">
        <v>1.0</v>
      </c>
      <c r="S36" s="27">
        <v>0.0</v>
      </c>
      <c r="T36" s="28">
        <v>0.0</v>
      </c>
      <c r="U36" s="27">
        <v>20.0</v>
      </c>
      <c r="V36" s="28">
        <v>0.0</v>
      </c>
      <c r="W36" s="17"/>
      <c r="X36" s="18">
        <f>IFERROR(__xludf.DUMMYFUNCTION("COUNT(FILTER(K36:V36, LEFT($K$1:$V$1) = ""Q"", K36:V36 &gt;= 10, K36:V36 &lt;= 12))"),0.0)</f>
        <v>0</v>
      </c>
      <c r="Y36" s="18">
        <f>IFERROR(__xludf.DUMMYFUNCTION("COUNT(FILTER(K36:V36, LEFT($K$1:$V$1) = ""Q"", K36:V36 &gt;= 5, K36:V36 &lt;= 7))"),0.0)</f>
        <v>0</v>
      </c>
      <c r="Z36" s="18">
        <f>IFERROR(__xludf.DUMMYFUNCTION("COUNT(FILTER(K36:V36, LEFT($K$1:$V$1) = ""Q"", K36:V36 &gt;= 1, K36:V36 &lt;= 3))"),0.0)</f>
        <v>0</v>
      </c>
    </row>
    <row r="37" ht="12.75" customHeight="1">
      <c r="A37" s="21">
        <v>26.0</v>
      </c>
      <c r="B37" s="22" t="s">
        <v>90</v>
      </c>
      <c r="C37" s="22" t="s">
        <v>91</v>
      </c>
      <c r="D37" s="23" t="s">
        <v>39</v>
      </c>
      <c r="E37" s="13" t="s">
        <v>57</v>
      </c>
      <c r="F37" s="25">
        <f t="shared" si="9"/>
        <v>-20</v>
      </c>
      <c r="G37" s="25">
        <f t="shared" si="1"/>
        <v>0</v>
      </c>
      <c r="H37" s="26">
        <f t="shared" si="5"/>
        <v>0</v>
      </c>
      <c r="I37" s="25">
        <f t="shared" si="3"/>
        <v>2</v>
      </c>
      <c r="J37" s="13">
        <f t="shared" si="4"/>
        <v>6</v>
      </c>
      <c r="K37" s="27">
        <v>0.0</v>
      </c>
      <c r="L37" s="28">
        <v>0.0</v>
      </c>
      <c r="M37" s="27">
        <v>-10.0</v>
      </c>
      <c r="N37" s="28">
        <v>1.0</v>
      </c>
      <c r="O37" s="27">
        <v>-10.0</v>
      </c>
      <c r="P37" s="28">
        <v>1.0</v>
      </c>
      <c r="Q37" s="27">
        <v>0.0</v>
      </c>
      <c r="R37" s="28">
        <v>0.0</v>
      </c>
      <c r="S37" s="27">
        <v>0.0</v>
      </c>
      <c r="T37" s="28">
        <v>0.0</v>
      </c>
      <c r="U37" s="27">
        <v>20.0</v>
      </c>
      <c r="V37" s="28">
        <v>0.0</v>
      </c>
      <c r="W37" s="17"/>
      <c r="X37" s="18">
        <f>IFERROR(__xludf.DUMMYFUNCTION("COUNT(FILTER(K37:V37, LEFT($K$1:$V$1) = ""Q"", K37:V37 &gt;= 10, K37:V37 &lt;= 12))"),0.0)</f>
        <v>0</v>
      </c>
      <c r="Y37" s="18">
        <f>IFERROR(__xludf.DUMMYFUNCTION("COUNT(FILTER(K37:V37, LEFT($K$1:$V$1) = ""Q"", K37:V37 &gt;= 5, K37:V37 &lt;= 7))"),0.0)</f>
        <v>0</v>
      </c>
      <c r="Z37" s="18">
        <f>IFERROR(__xludf.DUMMYFUNCTION("COUNT(FILTER(K37:V37, LEFT($K$1:$V$1) = ""Q"", K37:V37 &gt;= 1, K37:V37 &lt;= 3))"),0.0)</f>
        <v>0</v>
      </c>
    </row>
    <row r="38" ht="12.75" customHeight="1">
      <c r="A38" s="21">
        <v>27.0</v>
      </c>
      <c r="B38" s="22" t="s">
        <v>92</v>
      </c>
      <c r="C38" s="22" t="s">
        <v>93</v>
      </c>
      <c r="D38" s="23" t="s">
        <v>54</v>
      </c>
      <c r="E38" s="13" t="s">
        <v>57</v>
      </c>
      <c r="F38" s="25">
        <f t="shared" si="9"/>
        <v>0</v>
      </c>
      <c r="G38" s="25">
        <f t="shared" si="1"/>
        <v>0</v>
      </c>
      <c r="H38" s="26">
        <f t="shared" si="5"/>
        <v>0</v>
      </c>
      <c r="I38" s="25">
        <f t="shared" si="3"/>
        <v>0</v>
      </c>
      <c r="J38" s="13">
        <f t="shared" si="4"/>
        <v>6</v>
      </c>
      <c r="K38" s="27">
        <v>0.0</v>
      </c>
      <c r="L38" s="28">
        <v>0.0</v>
      </c>
      <c r="M38" s="27">
        <v>0.0</v>
      </c>
      <c r="N38" s="28">
        <v>0.0</v>
      </c>
      <c r="O38" s="27">
        <v>0.0</v>
      </c>
      <c r="P38" s="28">
        <v>0.0</v>
      </c>
      <c r="Q38" s="27">
        <v>0.0</v>
      </c>
      <c r="R38" s="28">
        <v>0.0</v>
      </c>
      <c r="S38" s="27">
        <v>0.0</v>
      </c>
      <c r="T38" s="28">
        <v>0.0</v>
      </c>
      <c r="U38" s="27">
        <v>0.0</v>
      </c>
      <c r="V38" s="28">
        <v>0.0</v>
      </c>
      <c r="W38" s="17"/>
      <c r="X38" s="18">
        <f>IFERROR(__xludf.DUMMYFUNCTION("COUNT(FILTER(K38:V38, LEFT($K$1:$V$1) = ""Q"", K38:V38 &gt;= 10, K38:V38 &lt;= 12))"),0.0)</f>
        <v>0</v>
      </c>
      <c r="Y38" s="18">
        <f>IFERROR(__xludf.DUMMYFUNCTION("COUNT(FILTER(K38:V38, LEFT($K$1:$V$1) = ""Q"", K38:V38 &gt;= 5, K38:V38 &lt;= 7))"),0.0)</f>
        <v>0</v>
      </c>
      <c r="Z38" s="18">
        <f>IFERROR(__xludf.DUMMYFUNCTION("COUNT(FILTER(K38:V38, LEFT($K$1:$V$1) = ""Q"", K38:V38 &gt;= 1, K38:V38 &lt;= 3))"),0.0)</f>
        <v>0</v>
      </c>
    </row>
    <row r="39" ht="12.75" customHeight="1">
      <c r="A39" s="21">
        <v>28.0</v>
      </c>
      <c r="B39" s="22" t="s">
        <v>94</v>
      </c>
      <c r="C39" s="22" t="s">
        <v>95</v>
      </c>
      <c r="D39" s="23" t="s">
        <v>33</v>
      </c>
      <c r="E39" s="13" t="s">
        <v>57</v>
      </c>
      <c r="F39" s="25">
        <f t="shared" si="9"/>
        <v>0</v>
      </c>
      <c r="G39" s="25">
        <f t="shared" si="1"/>
        <v>0</v>
      </c>
      <c r="H39" s="26">
        <f t="shared" si="5"/>
        <v>0</v>
      </c>
      <c r="I39" s="25">
        <f t="shared" si="3"/>
        <v>0</v>
      </c>
      <c r="J39" s="13">
        <f t="shared" si="4"/>
        <v>6</v>
      </c>
      <c r="K39" s="27">
        <v>0.0</v>
      </c>
      <c r="L39" s="28">
        <v>0.0</v>
      </c>
      <c r="M39" s="27">
        <v>0.0</v>
      </c>
      <c r="N39" s="28">
        <v>0.0</v>
      </c>
      <c r="O39" s="27">
        <v>0.0</v>
      </c>
      <c r="P39" s="28">
        <v>0.0</v>
      </c>
      <c r="Q39" s="27">
        <v>0.0</v>
      </c>
      <c r="R39" s="28">
        <v>0.0</v>
      </c>
      <c r="S39" s="27">
        <v>0.0</v>
      </c>
      <c r="T39" s="28">
        <v>0.0</v>
      </c>
      <c r="U39" s="27">
        <v>0.0</v>
      </c>
      <c r="V39" s="28">
        <v>0.0</v>
      </c>
      <c r="W39" s="17"/>
      <c r="X39" s="18">
        <f>IFERROR(__xludf.DUMMYFUNCTION("COUNT(FILTER(K39:V39, LEFT($K$1:$V$1) = ""Q"", K39:V39 &gt;= 10, K39:V39 &lt;= 12))"),0.0)</f>
        <v>0</v>
      </c>
      <c r="Y39" s="18">
        <f>IFERROR(__xludf.DUMMYFUNCTION("COUNT(FILTER(K39:V39, LEFT($K$1:$V$1) = ""Q"", K39:V39 &gt;= 5, K39:V39 &lt;= 7))"),0.0)</f>
        <v>0</v>
      </c>
      <c r="Z39" s="18">
        <f>IFERROR(__xludf.DUMMYFUNCTION("COUNT(FILTER(K39:V39, LEFT($K$1:$V$1) = ""Q"", K39:V39 &gt;= 1, K39:V39 &lt;= 3))"),0.0)</f>
        <v>0</v>
      </c>
    </row>
    <row r="40" ht="12.75" customHeight="1">
      <c r="A40" s="21">
        <v>29.0</v>
      </c>
      <c r="B40" s="22" t="s">
        <v>96</v>
      </c>
      <c r="C40" s="22" t="s">
        <v>97</v>
      </c>
      <c r="D40" s="23" t="s">
        <v>42</v>
      </c>
      <c r="E40" s="13" t="s">
        <v>57</v>
      </c>
      <c r="F40" s="24"/>
      <c r="G40" s="25">
        <f t="shared" si="1"/>
        <v>0</v>
      </c>
      <c r="H40" s="26">
        <f t="shared" si="5"/>
        <v>0</v>
      </c>
      <c r="I40" s="25">
        <f t="shared" si="3"/>
        <v>0</v>
      </c>
      <c r="J40" s="13">
        <f t="shared" si="4"/>
        <v>6</v>
      </c>
      <c r="K40" s="27">
        <v>0.0</v>
      </c>
      <c r="L40" s="28">
        <v>0.0</v>
      </c>
      <c r="M40" s="27">
        <v>0.0</v>
      </c>
      <c r="N40" s="28">
        <v>0.0</v>
      </c>
      <c r="O40" s="27">
        <v>0.0</v>
      </c>
      <c r="P40" s="28">
        <v>0.0</v>
      </c>
      <c r="Q40" s="27">
        <v>0.0</v>
      </c>
      <c r="R40" s="28">
        <v>0.0</v>
      </c>
      <c r="S40" s="27">
        <v>0.0</v>
      </c>
      <c r="T40" s="28">
        <v>0.0</v>
      </c>
      <c r="U40" s="27">
        <v>0.0</v>
      </c>
      <c r="V40" s="28">
        <v>0.0</v>
      </c>
      <c r="W40" s="17"/>
      <c r="X40" s="18">
        <f>IFERROR(__xludf.DUMMYFUNCTION("COUNT(FILTER(K40:V40, LEFT($K$1:$V$1) = ""Q"", K40:V40 &gt;= 10, K40:V40 &lt;= 12))"),0.0)</f>
        <v>0</v>
      </c>
      <c r="Y40" s="18">
        <f>IFERROR(__xludf.DUMMYFUNCTION("COUNT(FILTER(K40:V40, LEFT($K$1:$V$1) = ""Q"", K40:V40 &gt;= 5, K40:V40 &lt;= 7))"),0.0)</f>
        <v>0</v>
      </c>
      <c r="Z40" s="18">
        <f>IFERROR(__xludf.DUMMYFUNCTION("COUNT(FILTER(K40:V40, LEFT($K$1:$V$1) = ""Q"", K40:V40 &gt;= 1, K40:V40 &lt;= 3))"),0.0)</f>
        <v>0</v>
      </c>
    </row>
    <row r="41" ht="12.75" customHeight="1">
      <c r="A41" s="21">
        <v>30.0</v>
      </c>
      <c r="B41" s="22" t="s">
        <v>98</v>
      </c>
      <c r="C41" s="22" t="s">
        <v>99</v>
      </c>
      <c r="D41" s="23" t="s">
        <v>42</v>
      </c>
      <c r="E41" s="13" t="s">
        <v>57</v>
      </c>
      <c r="F41" s="25">
        <f t="shared" ref="F41:F51" si="10">G41-I41*10</f>
        <v>0</v>
      </c>
      <c r="G41" s="25">
        <f t="shared" si="1"/>
        <v>0</v>
      </c>
      <c r="H41" s="26">
        <f t="shared" si="5"/>
        <v>0</v>
      </c>
      <c r="I41" s="25">
        <f t="shared" si="3"/>
        <v>0</v>
      </c>
      <c r="J41" s="13">
        <f t="shared" si="4"/>
        <v>6</v>
      </c>
      <c r="K41" s="27">
        <v>0.0</v>
      </c>
      <c r="L41" s="28">
        <v>0.0</v>
      </c>
      <c r="M41" s="27">
        <v>0.0</v>
      </c>
      <c r="N41" s="28">
        <v>0.0</v>
      </c>
      <c r="O41" s="27">
        <v>0.0</v>
      </c>
      <c r="P41" s="28">
        <v>0.0</v>
      </c>
      <c r="Q41" s="27">
        <v>0.0</v>
      </c>
      <c r="R41" s="28">
        <v>0.0</v>
      </c>
      <c r="S41" s="27">
        <v>0.0</v>
      </c>
      <c r="T41" s="28">
        <v>0.0</v>
      </c>
      <c r="U41" s="27">
        <v>0.0</v>
      </c>
      <c r="V41" s="28">
        <v>0.0</v>
      </c>
      <c r="W41" s="17"/>
      <c r="X41" s="18">
        <f>IFERROR(__xludf.DUMMYFUNCTION("COUNT(FILTER(K41:V41, LEFT($K$1:$V$1) = ""Q"", K41:V41 &gt;= 10, K41:V41 &lt;= 12))"),0.0)</f>
        <v>0</v>
      </c>
      <c r="Y41" s="18">
        <f>IFERROR(__xludf.DUMMYFUNCTION("COUNT(FILTER(K41:V41, LEFT($K$1:$V$1) = ""Q"", K41:V41 &gt;= 5, K41:V41 &lt;= 7))"),0.0)</f>
        <v>0</v>
      </c>
      <c r="Z41" s="18">
        <f>IFERROR(__xludf.DUMMYFUNCTION("COUNT(FILTER(K41:V41, LEFT($K$1:$V$1) = ""Q"", K41:V41 &gt;= 1, K41:V41 &lt;= 3))"),0.0)</f>
        <v>0</v>
      </c>
    </row>
    <row r="42" ht="12.75" customHeight="1">
      <c r="A42" s="20">
        <v>31.0</v>
      </c>
      <c r="B42" s="22" t="s">
        <v>100</v>
      </c>
      <c r="C42" s="22" t="s">
        <v>84</v>
      </c>
      <c r="D42" s="23" t="s">
        <v>42</v>
      </c>
      <c r="E42" s="13" t="s">
        <v>57</v>
      </c>
      <c r="F42" s="25">
        <f t="shared" si="10"/>
        <v>0</v>
      </c>
      <c r="G42" s="25">
        <f t="shared" si="1"/>
        <v>0</v>
      </c>
      <c r="H42" s="26">
        <f t="shared" si="5"/>
        <v>0</v>
      </c>
      <c r="I42" s="25">
        <f t="shared" si="3"/>
        <v>0</v>
      </c>
      <c r="J42" s="13">
        <f t="shared" si="4"/>
        <v>6</v>
      </c>
      <c r="K42" s="27">
        <v>0.0</v>
      </c>
      <c r="L42" s="28">
        <v>0.0</v>
      </c>
      <c r="M42" s="27">
        <v>0.0</v>
      </c>
      <c r="N42" s="28">
        <v>0.0</v>
      </c>
      <c r="O42" s="27">
        <v>0.0</v>
      </c>
      <c r="P42" s="28">
        <v>0.0</v>
      </c>
      <c r="Q42" s="27">
        <v>0.0</v>
      </c>
      <c r="R42" s="28">
        <v>0.0</v>
      </c>
      <c r="S42" s="27">
        <v>0.0</v>
      </c>
      <c r="T42" s="28">
        <v>0.0</v>
      </c>
      <c r="U42" s="27">
        <v>0.0</v>
      </c>
      <c r="V42" s="28">
        <v>0.0</v>
      </c>
      <c r="W42" s="17"/>
      <c r="X42" s="18">
        <f>IFERROR(__xludf.DUMMYFUNCTION("COUNT(FILTER(K42:V42, LEFT($K$1:$V$1) = ""Q"", K42:V42 &gt;= 10, K42:V42 &lt;= 12))"),0.0)</f>
        <v>0</v>
      </c>
      <c r="Y42" s="18">
        <f>IFERROR(__xludf.DUMMYFUNCTION("COUNT(FILTER(K42:V42, LEFT($K$1:$V$1) = ""Q"", K42:V42 &gt;= 5, K42:V42 &lt;= 7))"),0.0)</f>
        <v>0</v>
      </c>
      <c r="Z42" s="18">
        <f>IFERROR(__xludf.DUMMYFUNCTION("COUNT(FILTER(K42:V42, LEFT($K$1:$V$1) = ""Q"", K42:V42 &gt;= 1, K42:V42 &lt;= 3))"),0.0)</f>
        <v>0</v>
      </c>
    </row>
    <row r="43" ht="12.75" customHeight="1">
      <c r="A43" s="21">
        <v>32.0</v>
      </c>
      <c r="B43" s="22" t="s">
        <v>101</v>
      </c>
      <c r="C43" s="22" t="s">
        <v>102</v>
      </c>
      <c r="D43" s="23" t="s">
        <v>51</v>
      </c>
      <c r="E43" s="13" t="s">
        <v>57</v>
      </c>
      <c r="F43" s="25">
        <f t="shared" si="10"/>
        <v>0</v>
      </c>
      <c r="G43" s="25">
        <f t="shared" si="1"/>
        <v>0</v>
      </c>
      <c r="H43" s="26">
        <f t="shared" si="5"/>
        <v>0</v>
      </c>
      <c r="I43" s="25">
        <f t="shared" si="3"/>
        <v>0</v>
      </c>
      <c r="J43" s="13">
        <f t="shared" si="4"/>
        <v>6</v>
      </c>
      <c r="K43" s="27">
        <v>0.0</v>
      </c>
      <c r="L43" s="28">
        <v>0.0</v>
      </c>
      <c r="M43" s="27">
        <v>0.0</v>
      </c>
      <c r="N43" s="28">
        <v>0.0</v>
      </c>
      <c r="O43" s="27">
        <v>0.0</v>
      </c>
      <c r="P43" s="28">
        <v>0.0</v>
      </c>
      <c r="Q43" s="27">
        <v>0.0</v>
      </c>
      <c r="R43" s="28">
        <v>0.0</v>
      </c>
      <c r="S43" s="27">
        <v>0.0</v>
      </c>
      <c r="T43" s="28">
        <v>0.0</v>
      </c>
      <c r="U43" s="27">
        <v>0.0</v>
      </c>
      <c r="V43" s="28">
        <v>0.0</v>
      </c>
      <c r="W43" s="17"/>
      <c r="X43" s="18">
        <f>IFERROR(__xludf.DUMMYFUNCTION("COUNT(FILTER(K43:V43, LEFT($K$1:$V$1) = ""Q"", K43:V43 &gt;= 10, K43:V43 &lt;= 12))"),0.0)</f>
        <v>0</v>
      </c>
      <c r="Y43" s="18">
        <f>IFERROR(__xludf.DUMMYFUNCTION("COUNT(FILTER(K43:V43, LEFT($K$1:$V$1) = ""Q"", K43:V43 &gt;= 5, K43:V43 &lt;= 7))"),0.0)</f>
        <v>0</v>
      </c>
      <c r="Z43" s="18">
        <f>IFERROR(__xludf.DUMMYFUNCTION("COUNT(FILTER(K43:V43, LEFT($K$1:$V$1) = ""Q"", K43:V43 &gt;= 1, K43:V43 &lt;= 3))"),0.0)</f>
        <v>0</v>
      </c>
    </row>
    <row r="44" ht="12.75" customHeight="1">
      <c r="A44" s="21">
        <v>33.0</v>
      </c>
      <c r="B44" s="22" t="s">
        <v>103</v>
      </c>
      <c r="C44" s="22" t="s">
        <v>91</v>
      </c>
      <c r="D44" s="23" t="s">
        <v>45</v>
      </c>
      <c r="E44" s="13" t="s">
        <v>57</v>
      </c>
      <c r="F44" s="25">
        <f t="shared" si="10"/>
        <v>0</v>
      </c>
      <c r="G44" s="25">
        <f t="shared" si="1"/>
        <v>0</v>
      </c>
      <c r="H44" s="26">
        <f t="shared" si="5"/>
        <v>0</v>
      </c>
      <c r="I44" s="25">
        <f t="shared" si="3"/>
        <v>0</v>
      </c>
      <c r="J44" s="13">
        <f t="shared" si="4"/>
        <v>5</v>
      </c>
      <c r="K44" s="27"/>
      <c r="L44" s="28"/>
      <c r="M44" s="27">
        <v>0.0</v>
      </c>
      <c r="N44" s="28">
        <v>0.0</v>
      </c>
      <c r="O44" s="27">
        <v>0.0</v>
      </c>
      <c r="P44" s="28">
        <v>0.0</v>
      </c>
      <c r="Q44" s="27">
        <v>0.0</v>
      </c>
      <c r="R44" s="28">
        <v>0.0</v>
      </c>
      <c r="S44" s="27">
        <v>0.0</v>
      </c>
      <c r="T44" s="28">
        <v>0.0</v>
      </c>
      <c r="U44" s="27">
        <v>0.0</v>
      </c>
      <c r="V44" s="28">
        <v>0.0</v>
      </c>
      <c r="W44" s="17"/>
      <c r="X44" s="18">
        <f>IFERROR(__xludf.DUMMYFUNCTION("COUNT(FILTER(K44:V44, LEFT($K$1:$V$1) = ""Q"", K44:V44 &gt;= 10, K44:V44 &lt;= 12))"),0.0)</f>
        <v>0</v>
      </c>
      <c r="Y44" s="18">
        <f>IFERROR(__xludf.DUMMYFUNCTION("COUNT(FILTER(K44:V44, LEFT($K$1:$V$1) = ""Q"", K44:V44 &gt;= 5, K44:V44 &lt;= 7))"),0.0)</f>
        <v>0</v>
      </c>
      <c r="Z44" s="18">
        <f>IFERROR(__xludf.DUMMYFUNCTION("COUNT(FILTER(K44:V44, LEFT($K$1:$V$1) = ""Q"", K44:V44 &gt;= 1, K44:V44 &lt;= 3))"),0.0)</f>
        <v>0</v>
      </c>
    </row>
    <row r="45" ht="12.75" customHeight="1">
      <c r="A45" s="21">
        <v>34.0</v>
      </c>
      <c r="B45" s="22" t="s">
        <v>104</v>
      </c>
      <c r="C45" s="22" t="s">
        <v>93</v>
      </c>
      <c r="D45" s="23" t="s">
        <v>54</v>
      </c>
      <c r="E45" s="13" t="s">
        <v>57</v>
      </c>
      <c r="F45" s="25">
        <f t="shared" si="10"/>
        <v>-20</v>
      </c>
      <c r="G45" s="25">
        <f t="shared" si="1"/>
        <v>-10</v>
      </c>
      <c r="H45" s="26">
        <f t="shared" si="5"/>
        <v>-1.666666667</v>
      </c>
      <c r="I45" s="25">
        <f t="shared" si="3"/>
        <v>1</v>
      </c>
      <c r="J45" s="13">
        <f t="shared" si="4"/>
        <v>6</v>
      </c>
      <c r="K45" s="27">
        <v>-10.0</v>
      </c>
      <c r="L45" s="28">
        <v>1.0</v>
      </c>
      <c r="M45" s="27">
        <v>0.0</v>
      </c>
      <c r="N45" s="28">
        <v>0.0</v>
      </c>
      <c r="O45" s="27">
        <v>0.0</v>
      </c>
      <c r="P45" s="28">
        <v>0.0</v>
      </c>
      <c r="Q45" s="27">
        <v>0.0</v>
      </c>
      <c r="R45" s="28">
        <v>0.0</v>
      </c>
      <c r="S45" s="27">
        <v>0.0</v>
      </c>
      <c r="T45" s="28">
        <v>0.0</v>
      </c>
      <c r="U45" s="27">
        <v>0.0</v>
      </c>
      <c r="V45" s="28">
        <v>0.0</v>
      </c>
      <c r="W45" s="17"/>
      <c r="X45" s="18">
        <f>IFERROR(__xludf.DUMMYFUNCTION("COUNT(FILTER(K45:V45, LEFT($K$1:$V$1) = ""Q"", K45:V45 &gt;= 10, K45:V45 &lt;= 12))"),0.0)</f>
        <v>0</v>
      </c>
      <c r="Y45" s="18">
        <f>IFERROR(__xludf.DUMMYFUNCTION("COUNT(FILTER(K45:V45, LEFT($K$1:$V$1) = ""Q"", K45:V45 &gt;= 5, K45:V45 &lt;= 7))"),0.0)</f>
        <v>0</v>
      </c>
      <c r="Z45" s="18">
        <f>IFERROR(__xludf.DUMMYFUNCTION("COUNT(FILTER(K45:V45, LEFT($K$1:$V$1) = ""Q"", K45:V45 &gt;= 1, K45:V45 &lt;= 3))"),0.0)</f>
        <v>0</v>
      </c>
    </row>
    <row r="46" ht="12.75" customHeight="1">
      <c r="A46" s="21">
        <v>35.0</v>
      </c>
      <c r="B46" s="22" t="s">
        <v>105</v>
      </c>
      <c r="C46" s="22" t="s">
        <v>72</v>
      </c>
      <c r="D46" s="23" t="s">
        <v>51</v>
      </c>
      <c r="E46" s="13" t="s">
        <v>57</v>
      </c>
      <c r="F46" s="25">
        <f t="shared" si="10"/>
        <v>-20</v>
      </c>
      <c r="G46" s="25">
        <f t="shared" si="1"/>
        <v>-10</v>
      </c>
      <c r="H46" s="26">
        <f t="shared" si="5"/>
        <v>-1.666666667</v>
      </c>
      <c r="I46" s="25">
        <f t="shared" si="3"/>
        <v>1</v>
      </c>
      <c r="J46" s="13">
        <f t="shared" si="4"/>
        <v>6</v>
      </c>
      <c r="K46" s="27">
        <v>-10.0</v>
      </c>
      <c r="L46" s="28">
        <v>1.0</v>
      </c>
      <c r="M46" s="27">
        <v>0.0</v>
      </c>
      <c r="N46" s="28">
        <v>0.0</v>
      </c>
      <c r="O46" s="27">
        <v>0.0</v>
      </c>
      <c r="P46" s="28">
        <v>0.0</v>
      </c>
      <c r="Q46" s="27">
        <v>0.0</v>
      </c>
      <c r="R46" s="28">
        <v>0.0</v>
      </c>
      <c r="S46" s="27">
        <v>0.0</v>
      </c>
      <c r="T46" s="28">
        <v>0.0</v>
      </c>
      <c r="U46" s="27">
        <v>0.0</v>
      </c>
      <c r="V46" s="28">
        <v>0.0</v>
      </c>
      <c r="W46" s="17"/>
      <c r="X46" s="18">
        <f>IFERROR(__xludf.DUMMYFUNCTION("COUNT(FILTER(K46:V46, LEFT($K$1:$V$1) = ""Q"", K46:V46 &gt;= 10, K46:V46 &lt;= 12))"),0.0)</f>
        <v>0</v>
      </c>
      <c r="Y46" s="18">
        <f>IFERROR(__xludf.DUMMYFUNCTION("COUNT(FILTER(K46:V46, LEFT($K$1:$V$1) = ""Q"", K46:V46 &gt;= 5, K46:V46 &lt;= 7))"),0.0)</f>
        <v>0</v>
      </c>
      <c r="Z46" s="18">
        <f>IFERROR(__xludf.DUMMYFUNCTION("COUNT(FILTER(K46:V46, LEFT($K$1:$V$1) = ""Q"", K46:V46 &gt;= 1, K46:V46 &lt;= 3))"),0.0)</f>
        <v>0</v>
      </c>
    </row>
    <row r="47" ht="12.75" customHeight="1">
      <c r="A47" s="20">
        <v>36.0</v>
      </c>
      <c r="B47" s="22" t="s">
        <v>106</v>
      </c>
      <c r="C47" s="22" t="s">
        <v>107</v>
      </c>
      <c r="D47" s="23" t="s">
        <v>48</v>
      </c>
      <c r="E47" s="13" t="s">
        <v>57</v>
      </c>
      <c r="F47" s="25">
        <f t="shared" si="10"/>
        <v>-40</v>
      </c>
      <c r="G47" s="25">
        <f t="shared" si="1"/>
        <v>-10</v>
      </c>
      <c r="H47" s="26">
        <f t="shared" si="5"/>
        <v>-1.666666667</v>
      </c>
      <c r="I47" s="25">
        <f t="shared" si="3"/>
        <v>3</v>
      </c>
      <c r="J47" s="13">
        <f t="shared" si="4"/>
        <v>6</v>
      </c>
      <c r="K47" s="27">
        <v>20.0</v>
      </c>
      <c r="L47" s="28">
        <v>0.0</v>
      </c>
      <c r="M47" s="27">
        <v>0.0</v>
      </c>
      <c r="N47" s="28">
        <v>0.0</v>
      </c>
      <c r="O47" s="27">
        <v>-10.0</v>
      </c>
      <c r="P47" s="28">
        <v>1.0</v>
      </c>
      <c r="Q47" s="27">
        <v>0.0</v>
      </c>
      <c r="R47" s="28">
        <v>0.0</v>
      </c>
      <c r="S47" s="27">
        <v>-10.0</v>
      </c>
      <c r="T47" s="28">
        <v>1.0</v>
      </c>
      <c r="U47" s="27">
        <v>-10.0</v>
      </c>
      <c r="V47" s="28">
        <v>1.0</v>
      </c>
      <c r="W47" s="17"/>
      <c r="X47" s="18">
        <f>IFERROR(__xludf.DUMMYFUNCTION("COUNT(FILTER(K47:V47, LEFT($K$1:$V$1) = ""Q"", K47:V47 &gt;= 10, K47:V47 &lt;= 12))"),0.0)</f>
        <v>0</v>
      </c>
      <c r="Y47" s="18">
        <f>IFERROR(__xludf.DUMMYFUNCTION("COUNT(FILTER(K47:V47, LEFT($K$1:$V$1) = ""Q"", K47:V47 &gt;= 5, K47:V47 &lt;= 7))"),0.0)</f>
        <v>0</v>
      </c>
      <c r="Z47" s="18">
        <f>IFERROR(__xludf.DUMMYFUNCTION("COUNT(FILTER(K47:V47, LEFT($K$1:$V$1) = ""Q"", K47:V47 &gt;= 1, K47:V47 &lt;= 3))"),0.0)</f>
        <v>0</v>
      </c>
    </row>
    <row r="48" ht="12.75" customHeight="1">
      <c r="A48" s="20">
        <v>37.0</v>
      </c>
      <c r="B48" s="22" t="s">
        <v>108</v>
      </c>
      <c r="C48" s="22" t="s">
        <v>109</v>
      </c>
      <c r="D48" s="23" t="s">
        <v>39</v>
      </c>
      <c r="E48" s="13" t="s">
        <v>57</v>
      </c>
      <c r="F48" s="25">
        <f t="shared" si="10"/>
        <v>-40</v>
      </c>
      <c r="G48" s="25">
        <f t="shared" si="1"/>
        <v>-10</v>
      </c>
      <c r="H48" s="26">
        <f t="shared" si="5"/>
        <v>-1.666666667</v>
      </c>
      <c r="I48" s="25">
        <f t="shared" si="3"/>
        <v>3</v>
      </c>
      <c r="J48" s="13">
        <f t="shared" si="4"/>
        <v>6</v>
      </c>
      <c r="K48" s="27">
        <v>10.0</v>
      </c>
      <c r="L48" s="28">
        <v>1.0</v>
      </c>
      <c r="M48" s="27">
        <v>-10.0</v>
      </c>
      <c r="N48" s="28">
        <v>1.0</v>
      </c>
      <c r="O48" s="27">
        <v>-10.0</v>
      </c>
      <c r="P48" s="28">
        <v>1.0</v>
      </c>
      <c r="Q48" s="27">
        <v>0.0</v>
      </c>
      <c r="R48" s="28">
        <v>0.0</v>
      </c>
      <c r="S48" s="27">
        <v>0.0</v>
      </c>
      <c r="T48" s="28">
        <v>0.0</v>
      </c>
      <c r="U48" s="27">
        <v>0.0</v>
      </c>
      <c r="V48" s="28">
        <v>0.0</v>
      </c>
      <c r="W48" s="17"/>
      <c r="X48" s="18">
        <f>IFERROR(__xludf.DUMMYFUNCTION("COUNT(FILTER(K48:V48, LEFT($K$1:$V$1) = ""Q"", K48:V48 &gt;= 10, K48:V48 &lt;= 12))"),1.0)</f>
        <v>1</v>
      </c>
      <c r="Y48" s="18">
        <f>IFERROR(__xludf.DUMMYFUNCTION("COUNT(FILTER(K48:V48, LEFT($K$1:$V$1) = ""Q"", K48:V48 &gt;= 5, K48:V48 &lt;= 7))"),0.0)</f>
        <v>0</v>
      </c>
      <c r="Z48" s="18">
        <f>IFERROR(__xludf.DUMMYFUNCTION("COUNT(FILTER(K48:V48, LEFT($K$1:$V$1) = ""Q"", K48:V48 &gt;= 1, K48:V48 &lt;= 3))"),0.0)</f>
        <v>0</v>
      </c>
    </row>
    <row r="49" ht="12.75" customHeight="1">
      <c r="A49" s="20">
        <v>38.0</v>
      </c>
      <c r="B49" s="22" t="s">
        <v>110</v>
      </c>
      <c r="C49" s="22" t="s">
        <v>111</v>
      </c>
      <c r="D49" s="23" t="s">
        <v>48</v>
      </c>
      <c r="E49" s="13" t="s">
        <v>57</v>
      </c>
      <c r="F49" s="25">
        <f t="shared" si="10"/>
        <v>-40</v>
      </c>
      <c r="G49" s="25">
        <f t="shared" si="1"/>
        <v>-20</v>
      </c>
      <c r="H49" s="26">
        <f t="shared" si="5"/>
        <v>-3.333333333</v>
      </c>
      <c r="I49" s="25">
        <f t="shared" si="3"/>
        <v>2</v>
      </c>
      <c r="J49" s="13">
        <f t="shared" si="4"/>
        <v>6</v>
      </c>
      <c r="K49" s="27">
        <v>0.0</v>
      </c>
      <c r="L49" s="28">
        <v>0.0</v>
      </c>
      <c r="M49" s="27">
        <v>-10.0</v>
      </c>
      <c r="N49" s="28">
        <v>1.0</v>
      </c>
      <c r="O49" s="27">
        <v>0.0</v>
      </c>
      <c r="P49" s="28">
        <v>0.0</v>
      </c>
      <c r="Q49" s="27">
        <v>0.0</v>
      </c>
      <c r="R49" s="28">
        <v>0.0</v>
      </c>
      <c r="S49" s="27">
        <v>0.0</v>
      </c>
      <c r="T49" s="28">
        <v>0.0</v>
      </c>
      <c r="U49" s="27">
        <v>-10.0</v>
      </c>
      <c r="V49" s="28">
        <v>1.0</v>
      </c>
      <c r="W49" s="17"/>
      <c r="X49" s="18">
        <f>IFERROR(__xludf.DUMMYFUNCTION("COUNT(FILTER(K49:V49, LEFT($K$1:$V$1) = ""Q"", K49:V49 &gt;= 10, K49:V49 &lt;= 12))"),0.0)</f>
        <v>0</v>
      </c>
      <c r="Y49" s="18">
        <f>IFERROR(__xludf.DUMMYFUNCTION("COUNT(FILTER(K49:V49, LEFT($K$1:$V$1) = ""Q"", K49:V49 &gt;= 5, K49:V49 &lt;= 7))"),0.0)</f>
        <v>0</v>
      </c>
      <c r="Z49" s="18">
        <f>IFERROR(__xludf.DUMMYFUNCTION("COUNT(FILTER(K49:V49, LEFT($K$1:$V$1) = ""Q"", K49:V49 &gt;= 1, K49:V49 &lt;= 3))"),0.0)</f>
        <v>0</v>
      </c>
    </row>
    <row r="50" ht="12.75" customHeight="1">
      <c r="A50" s="20">
        <v>39.0</v>
      </c>
      <c r="B50" s="22" t="s">
        <v>112</v>
      </c>
      <c r="C50" s="22" t="s">
        <v>113</v>
      </c>
      <c r="D50" s="23" t="s">
        <v>48</v>
      </c>
      <c r="E50" s="13" t="s">
        <v>57</v>
      </c>
      <c r="F50" s="25">
        <f t="shared" si="10"/>
        <v>-40</v>
      </c>
      <c r="G50" s="25">
        <f t="shared" si="1"/>
        <v>-20</v>
      </c>
      <c r="H50" s="26">
        <f t="shared" si="5"/>
        <v>-3.333333333</v>
      </c>
      <c r="I50" s="25">
        <f t="shared" si="3"/>
        <v>2</v>
      </c>
      <c r="J50" s="13">
        <f t="shared" si="4"/>
        <v>6</v>
      </c>
      <c r="K50" s="27">
        <v>0.0</v>
      </c>
      <c r="L50" s="28">
        <v>0.0</v>
      </c>
      <c r="M50" s="27">
        <v>-10.0</v>
      </c>
      <c r="N50" s="28">
        <v>1.0</v>
      </c>
      <c r="O50" s="27">
        <v>0.0</v>
      </c>
      <c r="P50" s="28">
        <v>0.0</v>
      </c>
      <c r="Q50" s="27">
        <v>-10.0</v>
      </c>
      <c r="R50" s="28">
        <v>1.0</v>
      </c>
      <c r="S50" s="27">
        <v>0.0</v>
      </c>
      <c r="T50" s="28">
        <v>0.0</v>
      </c>
      <c r="U50" s="27">
        <v>0.0</v>
      </c>
      <c r="V50" s="28">
        <v>0.0</v>
      </c>
      <c r="W50" s="17"/>
      <c r="X50" s="18">
        <f>IFERROR(__xludf.DUMMYFUNCTION("COUNT(FILTER(K50:V50, LEFT($K$1:$V$1) = ""Q"", K50:V50 &gt;= 10, K50:V50 &lt;= 12))"),0.0)</f>
        <v>0</v>
      </c>
      <c r="Y50" s="18">
        <f>IFERROR(__xludf.DUMMYFUNCTION("COUNT(FILTER(K50:V50, LEFT($K$1:$V$1) = ""Q"", K50:V50 &gt;= 5, K50:V50 &lt;= 7))"),0.0)</f>
        <v>0</v>
      </c>
      <c r="Z50" s="18">
        <f>IFERROR(__xludf.DUMMYFUNCTION("COUNT(FILTER(K50:V50, LEFT($K$1:$V$1) = ""Q"", K50:V50 &gt;= 1, K50:V50 &lt;= 3))"),0.0)</f>
        <v>0</v>
      </c>
    </row>
    <row r="51" ht="12.75" customHeight="1">
      <c r="A51" s="21">
        <v>40.0</v>
      </c>
      <c r="B51" s="22" t="s">
        <v>114</v>
      </c>
      <c r="C51" s="22" t="s">
        <v>115</v>
      </c>
      <c r="D51" s="23" t="s">
        <v>30</v>
      </c>
      <c r="E51" s="13" t="s">
        <v>57</v>
      </c>
      <c r="F51" s="25">
        <f t="shared" si="10"/>
        <v>-60</v>
      </c>
      <c r="G51" s="25">
        <f t="shared" si="1"/>
        <v>-20</v>
      </c>
      <c r="H51" s="26">
        <f t="shared" si="5"/>
        <v>-3.333333333</v>
      </c>
      <c r="I51" s="25">
        <f t="shared" si="3"/>
        <v>4</v>
      </c>
      <c r="J51" s="13">
        <f t="shared" si="4"/>
        <v>6</v>
      </c>
      <c r="K51" s="27">
        <v>0.0</v>
      </c>
      <c r="L51" s="28">
        <v>0.0</v>
      </c>
      <c r="M51" s="27">
        <v>-10.0</v>
      </c>
      <c r="N51" s="28">
        <v>1.0</v>
      </c>
      <c r="O51" s="27">
        <v>0.0</v>
      </c>
      <c r="P51" s="28">
        <v>0.0</v>
      </c>
      <c r="Q51" s="27">
        <v>0.0</v>
      </c>
      <c r="R51" s="28">
        <v>0.0</v>
      </c>
      <c r="S51" s="27">
        <v>10.0</v>
      </c>
      <c r="T51" s="28">
        <v>1.0</v>
      </c>
      <c r="U51" s="27">
        <v>-20.0</v>
      </c>
      <c r="V51" s="28">
        <v>2.0</v>
      </c>
      <c r="W51" s="17"/>
      <c r="X51" s="18">
        <f>IFERROR(__xludf.DUMMYFUNCTION("COUNT(FILTER(K51:V51, LEFT($K$1:$V$1) = ""Q"", K51:V51 &gt;= 10, K51:V51 &lt;= 12))"),1.0)</f>
        <v>1</v>
      </c>
      <c r="Y51" s="18">
        <f>IFERROR(__xludf.DUMMYFUNCTION("COUNT(FILTER(K51:V51, LEFT($K$1:$V$1) = ""Q"", K51:V51 &gt;= 5, K51:V51 &lt;= 7))"),0.0)</f>
        <v>0</v>
      </c>
      <c r="Z51" s="18">
        <f>IFERROR(__xludf.DUMMYFUNCTION("COUNT(FILTER(K51:V51, LEFT($K$1:$V$1) = ""Q"", K51:V51 &gt;= 1, K51:V51 &lt;= 3))"),0.0)</f>
        <v>0</v>
      </c>
    </row>
    <row r="52" ht="12.75" customHeight="1">
      <c r="A52" s="21">
        <v>41.0</v>
      </c>
      <c r="B52" s="22" t="s">
        <v>116</v>
      </c>
      <c r="C52" s="22" t="s">
        <v>56</v>
      </c>
      <c r="D52" s="23" t="s">
        <v>26</v>
      </c>
      <c r="E52" s="13" t="s">
        <v>57</v>
      </c>
      <c r="F52" s="24"/>
      <c r="G52" s="25">
        <f t="shared" si="1"/>
        <v>-30</v>
      </c>
      <c r="H52" s="26">
        <f t="shared" si="5"/>
        <v>-5</v>
      </c>
      <c r="I52" s="25">
        <f t="shared" si="3"/>
        <v>3</v>
      </c>
      <c r="J52" s="13">
        <f t="shared" si="4"/>
        <v>6</v>
      </c>
      <c r="K52" s="27">
        <v>0.0</v>
      </c>
      <c r="L52" s="28">
        <v>0.0</v>
      </c>
      <c r="M52" s="27">
        <v>0.0</v>
      </c>
      <c r="N52" s="28">
        <v>0.0</v>
      </c>
      <c r="O52" s="27">
        <v>-10.0</v>
      </c>
      <c r="P52" s="28">
        <v>1.0</v>
      </c>
      <c r="Q52" s="27">
        <v>-10.0</v>
      </c>
      <c r="R52" s="28">
        <v>1.0</v>
      </c>
      <c r="S52" s="27">
        <v>0.0</v>
      </c>
      <c r="T52" s="28">
        <v>0.0</v>
      </c>
      <c r="U52" s="27">
        <v>-10.0</v>
      </c>
      <c r="V52" s="28">
        <v>1.0</v>
      </c>
      <c r="W52" s="17"/>
      <c r="X52" s="18">
        <f>IFERROR(__xludf.DUMMYFUNCTION("COUNT(FILTER(K52:V52, LEFT($K$1:$V$1) = ""Q"", K52:V52 &gt;= 10, K52:V52 &lt;= 12))"),0.0)</f>
        <v>0</v>
      </c>
      <c r="Y52" s="18">
        <f>IFERROR(__xludf.DUMMYFUNCTION("COUNT(FILTER(K52:V52, LEFT($K$1:$V$1) = ""Q"", K52:V52 &gt;= 5, K52:V52 &lt;= 7))"),0.0)</f>
        <v>0</v>
      </c>
      <c r="Z52" s="18">
        <f>IFERROR(__xludf.DUMMYFUNCTION("COUNT(FILTER(K52:V52, LEFT($K$1:$V$1) = ""Q"", K52:V52 &gt;= 1, K52:V52 &lt;= 3))"),0.0)</f>
        <v>0</v>
      </c>
    </row>
    <row r="53" ht="12.75" customHeight="1">
      <c r="A53" s="21">
        <v>42.0</v>
      </c>
      <c r="B53" s="22" t="s">
        <v>117</v>
      </c>
      <c r="C53" s="22" t="s">
        <v>99</v>
      </c>
      <c r="D53" s="23" t="s">
        <v>39</v>
      </c>
      <c r="E53" s="13" t="s">
        <v>57</v>
      </c>
      <c r="F53" s="25">
        <f>G53-I53*10</f>
        <v>-100</v>
      </c>
      <c r="G53" s="25">
        <f t="shared" si="1"/>
        <v>-40</v>
      </c>
      <c r="H53" s="26">
        <f t="shared" si="5"/>
        <v>-6.666666667</v>
      </c>
      <c r="I53" s="25">
        <f t="shared" si="3"/>
        <v>6</v>
      </c>
      <c r="J53" s="13">
        <f t="shared" si="4"/>
        <v>6</v>
      </c>
      <c r="K53" s="27">
        <v>10.0</v>
      </c>
      <c r="L53" s="28">
        <v>1.0</v>
      </c>
      <c r="M53" s="27">
        <v>0.0</v>
      </c>
      <c r="N53" s="28">
        <v>0.0</v>
      </c>
      <c r="O53" s="27">
        <v>-10.0</v>
      </c>
      <c r="P53" s="28">
        <v>1.0</v>
      </c>
      <c r="Q53" s="27">
        <v>-10.0</v>
      </c>
      <c r="R53" s="28">
        <v>1.0</v>
      </c>
      <c r="S53" s="27">
        <v>0.0</v>
      </c>
      <c r="T53" s="28">
        <v>0.0</v>
      </c>
      <c r="U53" s="27">
        <v>-30.0</v>
      </c>
      <c r="V53" s="28">
        <v>3.0</v>
      </c>
      <c r="W53" s="17"/>
      <c r="X53" s="18">
        <f>IFERROR(__xludf.DUMMYFUNCTION("COUNT(FILTER(K53:V53, LEFT($K$1:$V$1) = ""Q"", K53:V53 &gt;= 10, K53:V53 &lt;= 12))"),1.0)</f>
        <v>1</v>
      </c>
      <c r="Y53" s="18">
        <f>IFERROR(__xludf.DUMMYFUNCTION("COUNT(FILTER(K53:V53, LEFT($K$1:$V$1) = ""Q"", K53:V53 &gt;= 5, K53:V53 &lt;= 7))"),0.0)</f>
        <v>0</v>
      </c>
      <c r="Z53" s="18">
        <f>IFERROR(__xludf.DUMMYFUNCTION("COUNT(FILTER(K53:V53, LEFT($K$1:$V$1) = ""Q"", K53:V53 &gt;= 1, K53:V53 &lt;= 3))"),0.0)</f>
        <v>0</v>
      </c>
    </row>
    <row r="54" ht="12.75" customHeight="1">
      <c r="A54" s="21">
        <v>43.0</v>
      </c>
      <c r="B54" s="22" t="s">
        <v>118</v>
      </c>
      <c r="C54" s="22" t="s">
        <v>35</v>
      </c>
      <c r="D54" s="23" t="s">
        <v>36</v>
      </c>
      <c r="E54" s="13" t="s">
        <v>57</v>
      </c>
      <c r="F54" s="24"/>
      <c r="G54" s="25">
        <f t="shared" si="1"/>
        <v>0</v>
      </c>
      <c r="H54" s="26">
        <f t="shared" si="5"/>
        <v>0</v>
      </c>
      <c r="I54" s="25">
        <f t="shared" si="3"/>
        <v>8</v>
      </c>
      <c r="J54" s="13"/>
      <c r="K54" s="27">
        <v>10.0</v>
      </c>
      <c r="L54" s="28">
        <v>1.0</v>
      </c>
      <c r="M54" s="27">
        <v>-20.0</v>
      </c>
      <c r="N54" s="28">
        <v>2.0</v>
      </c>
      <c r="O54" s="27">
        <v>20.0</v>
      </c>
      <c r="P54" s="28">
        <v>0.0</v>
      </c>
      <c r="Q54" s="27">
        <v>0.0</v>
      </c>
      <c r="R54" s="28">
        <v>2.0</v>
      </c>
      <c r="S54" s="27">
        <v>-20.0</v>
      </c>
      <c r="T54" s="28">
        <v>2.0</v>
      </c>
      <c r="U54" s="27">
        <v>10.0</v>
      </c>
      <c r="V54" s="28">
        <v>1.0</v>
      </c>
      <c r="W54" s="17"/>
      <c r="X54" s="18"/>
      <c r="Y54" s="18"/>
      <c r="Z54" s="18"/>
    </row>
    <row r="55" ht="12.75" customHeight="1">
      <c r="A55" s="21">
        <v>44.0</v>
      </c>
      <c r="B55" s="22" t="s">
        <v>87</v>
      </c>
      <c r="C55" s="22" t="s">
        <v>35</v>
      </c>
      <c r="D55" s="23" t="s">
        <v>36</v>
      </c>
      <c r="E55" s="13" t="s">
        <v>57</v>
      </c>
      <c r="F55" s="24"/>
      <c r="G55" s="25">
        <f t="shared" si="1"/>
        <v>0</v>
      </c>
      <c r="H55" s="26">
        <f t="shared" si="5"/>
        <v>0</v>
      </c>
      <c r="I55" s="25">
        <f t="shared" si="3"/>
        <v>0</v>
      </c>
      <c r="J55" s="13">
        <f t="shared" ref="J55:J56" si="11">(COUNTA(K55:V55)/2)</f>
        <v>0</v>
      </c>
      <c r="K55" s="27"/>
      <c r="L55" s="28"/>
      <c r="M55" s="27"/>
      <c r="N55" s="28"/>
      <c r="O55" s="27"/>
      <c r="P55" s="28"/>
      <c r="Q55" s="27"/>
      <c r="R55" s="28"/>
      <c r="S55" s="27"/>
      <c r="T55" s="28"/>
      <c r="U55" s="27"/>
      <c r="V55" s="28"/>
      <c r="W55" s="17"/>
      <c r="X55" s="18">
        <f>IFERROR(__xludf.DUMMYFUNCTION("COUNT(FILTER(K55:V55, LEFT($K$1:$V$1) = ""Q"", K55:V55 &gt;= 10, K55:V55 &lt;= 12))"),0.0)</f>
        <v>0</v>
      </c>
      <c r="Y55" s="18">
        <f>IFERROR(__xludf.DUMMYFUNCTION("COUNT(FILTER(K55:V55, LEFT($K$1:$V$1) = ""Q"", K55:V55 &gt;= 5, K55:V55 &lt;= 7))"),0.0)</f>
        <v>0</v>
      </c>
      <c r="Z55" s="18">
        <f>IFERROR(__xludf.DUMMYFUNCTION("COUNT(FILTER(K55:V55, LEFT($K$1:$V$1) = ""Q"", K55:V55 &gt;= 1, K55:V55 &lt;= 3))"),0.0)</f>
        <v>0</v>
      </c>
    </row>
    <row r="56" ht="12.75" customHeight="1">
      <c r="A56" s="21">
        <v>45.0</v>
      </c>
      <c r="B56" s="22" t="s">
        <v>108</v>
      </c>
      <c r="C56" s="22" t="s">
        <v>119</v>
      </c>
      <c r="D56" s="23" t="s">
        <v>33</v>
      </c>
      <c r="E56" s="13" t="s">
        <v>57</v>
      </c>
      <c r="F56" s="25">
        <f>G56-I56*10</f>
        <v>0</v>
      </c>
      <c r="G56" s="25">
        <f t="shared" si="1"/>
        <v>0</v>
      </c>
      <c r="H56" s="26">
        <f t="shared" si="5"/>
        <v>0</v>
      </c>
      <c r="I56" s="25">
        <f t="shared" si="3"/>
        <v>0</v>
      </c>
      <c r="J56" s="13">
        <f t="shared" si="11"/>
        <v>0</v>
      </c>
      <c r="K56" s="27"/>
      <c r="L56" s="28"/>
      <c r="M56" s="27"/>
      <c r="N56" s="28"/>
      <c r="O56" s="27"/>
      <c r="P56" s="28"/>
      <c r="Q56" s="27"/>
      <c r="R56" s="28"/>
      <c r="S56" s="27"/>
      <c r="T56" s="28"/>
      <c r="U56" s="27"/>
      <c r="V56" s="28"/>
      <c r="W56" s="17"/>
      <c r="X56" s="18">
        <f>IFERROR(__xludf.DUMMYFUNCTION("COUNT(FILTER(K56:V56, LEFT($K$1:$V$1) = ""Q"", K56:V56 &gt;= 10, K56:V56 &lt;= 12))"),0.0)</f>
        <v>0</v>
      </c>
      <c r="Y56" s="18">
        <f>IFERROR(__xludf.DUMMYFUNCTION("COUNT(FILTER(K56:V56, LEFT($K$1:$V$1) = ""Q"", K56:V56 &gt;= 5, K56:V56 &lt;= 7))"),0.0)</f>
        <v>0</v>
      </c>
      <c r="Z56" s="18">
        <f>IFERROR(__xludf.DUMMYFUNCTION("COUNT(FILTER(K56:V56, LEFT($K$1:$V$1) = ""Q"", K56:V56 &gt;= 1, K56:V56 &lt;= 3))"),0.0)</f>
        <v>0</v>
      </c>
    </row>
    <row r="57" ht="12.75" customHeight="1">
      <c r="A57" s="29"/>
      <c r="B57" s="30"/>
      <c r="C57" s="30"/>
      <c r="D57" s="30"/>
      <c r="E57" s="31"/>
      <c r="F57" s="32"/>
      <c r="G57" s="32"/>
      <c r="H57" s="33"/>
      <c r="I57" s="34"/>
      <c r="J57" s="31"/>
      <c r="K57" s="35"/>
      <c r="L57" s="35"/>
      <c r="M57" s="35"/>
      <c r="N57" s="35"/>
      <c r="O57" s="35"/>
      <c r="P57" s="35"/>
      <c r="Q57" s="34"/>
      <c r="R57" s="34"/>
      <c r="S57" s="34"/>
      <c r="T57" s="34"/>
      <c r="U57" s="34"/>
      <c r="V57" s="34"/>
      <c r="W57" s="17"/>
      <c r="X57" s="31"/>
      <c r="Y57" s="31"/>
      <c r="Z57" s="31"/>
    </row>
    <row r="58" ht="12.75" customHeight="1">
      <c r="A58" s="10">
        <v>1.0</v>
      </c>
      <c r="B58" s="11" t="s">
        <v>120</v>
      </c>
      <c r="C58" s="11" t="s">
        <v>69</v>
      </c>
      <c r="D58" s="19" t="s">
        <v>121</v>
      </c>
      <c r="E58" s="36" t="s">
        <v>122</v>
      </c>
      <c r="F58" s="14"/>
      <c r="G58" s="14">
        <f t="shared" ref="G58:G86" si="12">SUM(K58+M58+O58+Q58+S58+U58)</f>
        <v>55</v>
      </c>
      <c r="H58" s="15" t="str">
        <f t="shared" ref="H58:H63" si="13">TEXT(X58,"0")&amp;"-"&amp;TEXT(Y58,"0")&amp;"-"&amp;TEXT(Z58,"0")</f>
        <v>5-1-0</v>
      </c>
      <c r="I58" s="14">
        <f t="shared" ref="I58:I86" si="14">SUM(L58+N58+P58+R58+T58+V58)</f>
        <v>870</v>
      </c>
      <c r="J58" s="13">
        <f t="shared" ref="J58:J86" si="15">(COUNTA(K58:V58)/2)</f>
        <v>6</v>
      </c>
      <c r="K58" s="16">
        <v>10.0</v>
      </c>
      <c r="L58" s="16">
        <v>150.0</v>
      </c>
      <c r="M58" s="16">
        <v>10.0</v>
      </c>
      <c r="N58" s="16">
        <v>160.0</v>
      </c>
      <c r="O58" s="16">
        <v>10.0</v>
      </c>
      <c r="P58" s="16">
        <v>230.0</v>
      </c>
      <c r="Q58" s="16">
        <v>5.0</v>
      </c>
      <c r="R58" s="16">
        <v>80.0</v>
      </c>
      <c r="S58" s="16">
        <v>10.0</v>
      </c>
      <c r="T58" s="16">
        <v>150.0</v>
      </c>
      <c r="U58" s="16">
        <v>10.0</v>
      </c>
      <c r="V58" s="16">
        <v>100.0</v>
      </c>
      <c r="W58" s="17"/>
      <c r="X58" s="18">
        <f>IFERROR(__xludf.DUMMYFUNCTION("COUNT(FILTER(K58:V58, LEFT($K$1:$V$1) = ""Q"", K58:V58 &gt;= 10, K58:V58 &lt;= 12))"),5.0)</f>
        <v>5</v>
      </c>
      <c r="Y58" s="18">
        <f>IFERROR(__xludf.DUMMYFUNCTION("COUNT(FILTER(K58:V58, LEFT($K$1:$V$1) = ""Q"", K58:V58 &gt;= 5, K58:V58 &lt;= 7))"),1.0)</f>
        <v>1</v>
      </c>
      <c r="Z58" s="18">
        <f>IFERROR(__xludf.DUMMYFUNCTION("COUNT(FILTER(K58:V58, LEFT($K$1:$V$1) = ""Q"", K58:V58 &gt;= 1, K58:V58 &lt;= 3))"),0.0)</f>
        <v>0</v>
      </c>
    </row>
    <row r="59" ht="12.75" customHeight="1">
      <c r="A59" s="10">
        <v>2.0</v>
      </c>
      <c r="B59" s="11" t="s">
        <v>123</v>
      </c>
      <c r="C59" s="11" t="s">
        <v>35</v>
      </c>
      <c r="D59" s="19" t="s">
        <v>124</v>
      </c>
      <c r="E59" s="36" t="s">
        <v>122</v>
      </c>
      <c r="F59" s="14"/>
      <c r="G59" s="14">
        <f t="shared" si="12"/>
        <v>55</v>
      </c>
      <c r="H59" s="15" t="str">
        <f t="shared" si="13"/>
        <v>5-1-0</v>
      </c>
      <c r="I59" s="14">
        <f t="shared" si="14"/>
        <v>620</v>
      </c>
      <c r="J59" s="13">
        <f t="shared" si="15"/>
        <v>6</v>
      </c>
      <c r="K59" s="16">
        <v>10.0</v>
      </c>
      <c r="L59" s="16">
        <v>150.0</v>
      </c>
      <c r="M59" s="16">
        <v>10.0</v>
      </c>
      <c r="N59" s="16">
        <v>120.0</v>
      </c>
      <c r="O59" s="16">
        <v>10.0</v>
      </c>
      <c r="P59" s="16">
        <v>90.0</v>
      </c>
      <c r="Q59" s="16">
        <v>10.0</v>
      </c>
      <c r="R59" s="16">
        <v>90.0</v>
      </c>
      <c r="S59" s="16">
        <v>10.0</v>
      </c>
      <c r="T59" s="16">
        <v>120.0</v>
      </c>
      <c r="U59" s="16">
        <v>5.0</v>
      </c>
      <c r="V59" s="16">
        <v>50.0</v>
      </c>
      <c r="W59" s="17"/>
      <c r="X59" s="18">
        <f>IFERROR(__xludf.DUMMYFUNCTION("COUNT(FILTER(K59:V59, LEFT($K$1:$V$1) = ""Q"", K59:V59 &gt;= 10, K59:V59 &lt;= 12))"),5.0)</f>
        <v>5</v>
      </c>
      <c r="Y59" s="18">
        <f>IFERROR(__xludf.DUMMYFUNCTION("COUNT(FILTER(K59:V59, LEFT($K$1:$V$1) = ""Q"", K59:V59 &gt;= 5, K59:V59 &lt;= 7))"),1.0)</f>
        <v>1</v>
      </c>
      <c r="Z59" s="18">
        <f>IFERROR(__xludf.DUMMYFUNCTION("COUNT(FILTER(K59:V59, LEFT($K$1:$V$1) = ""Q"", K59:V59 &gt;= 1, K59:V59 &lt;= 3))"),0.0)</f>
        <v>0</v>
      </c>
    </row>
    <row r="60" ht="12.75" customHeight="1">
      <c r="A60" s="20">
        <v>3.0</v>
      </c>
      <c r="B60" s="11" t="s">
        <v>125</v>
      </c>
      <c r="C60" s="11" t="s">
        <v>50</v>
      </c>
      <c r="D60" s="19" t="s">
        <v>126</v>
      </c>
      <c r="E60" s="36" t="s">
        <v>122</v>
      </c>
      <c r="F60" s="14"/>
      <c r="G60" s="14">
        <f t="shared" si="12"/>
        <v>27</v>
      </c>
      <c r="H60" s="15" t="str">
        <f t="shared" si="13"/>
        <v>1-3-2</v>
      </c>
      <c r="I60" s="14">
        <f t="shared" si="14"/>
        <v>310</v>
      </c>
      <c r="J60" s="13">
        <f t="shared" si="15"/>
        <v>6</v>
      </c>
      <c r="K60" s="16">
        <v>5.0</v>
      </c>
      <c r="L60" s="16">
        <v>50.0</v>
      </c>
      <c r="M60" s="16">
        <v>5.0</v>
      </c>
      <c r="N60" s="16">
        <v>30.0</v>
      </c>
      <c r="O60" s="16">
        <v>1.0</v>
      </c>
      <c r="P60" s="16">
        <v>40.0</v>
      </c>
      <c r="Q60" s="16">
        <v>10.0</v>
      </c>
      <c r="R60" s="16">
        <v>100.0</v>
      </c>
      <c r="S60" s="16">
        <v>5.0</v>
      </c>
      <c r="T60" s="16">
        <v>70.0</v>
      </c>
      <c r="U60" s="16">
        <v>1.0</v>
      </c>
      <c r="V60" s="16">
        <v>20.0</v>
      </c>
      <c r="W60" s="17"/>
      <c r="X60" s="18">
        <f>IFERROR(__xludf.DUMMYFUNCTION("COUNT(FILTER(K60:V60, LEFT($K$1:$V$1) = ""Q"", K60:V60 &gt;= 10, K60:V60 &lt;= 12))"),1.0)</f>
        <v>1</v>
      </c>
      <c r="Y60" s="18">
        <f>IFERROR(__xludf.DUMMYFUNCTION("COUNT(FILTER(K60:V60, LEFT($K$1:$V$1) = ""Q"", K60:V60 &gt;= 5, K60:V60 &lt;= 7))"),3.0)</f>
        <v>3</v>
      </c>
      <c r="Z60" s="18">
        <f>IFERROR(__xludf.DUMMYFUNCTION("COUNT(FILTER(K60:V60, LEFT($K$1:$V$1) = ""Q"", K60:V60 &gt;= 1, K60:V60 &lt;= 3))"),2.0)</f>
        <v>2</v>
      </c>
    </row>
    <row r="61" ht="12.75" customHeight="1">
      <c r="A61" s="10">
        <v>4.0</v>
      </c>
      <c r="B61" s="11" t="s">
        <v>127</v>
      </c>
      <c r="C61" s="11" t="s">
        <v>88</v>
      </c>
      <c r="D61" s="19" t="s">
        <v>128</v>
      </c>
      <c r="E61" s="36" t="s">
        <v>122</v>
      </c>
      <c r="F61" s="14"/>
      <c r="G61" s="14">
        <f t="shared" si="12"/>
        <v>26</v>
      </c>
      <c r="H61" s="15" t="str">
        <f t="shared" si="13"/>
        <v>0-5-1</v>
      </c>
      <c r="I61" s="14">
        <f t="shared" si="14"/>
        <v>400</v>
      </c>
      <c r="J61" s="13">
        <f t="shared" si="15"/>
        <v>6</v>
      </c>
      <c r="K61" s="16">
        <v>1.0</v>
      </c>
      <c r="L61" s="16">
        <v>40.0</v>
      </c>
      <c r="M61" s="16">
        <v>5.0</v>
      </c>
      <c r="N61" s="16">
        <v>70.0</v>
      </c>
      <c r="O61" s="16">
        <v>5.0</v>
      </c>
      <c r="P61" s="16">
        <v>70.0</v>
      </c>
      <c r="Q61" s="16">
        <v>5.0</v>
      </c>
      <c r="R61" s="16">
        <v>60.0</v>
      </c>
      <c r="S61" s="16">
        <v>5.0</v>
      </c>
      <c r="T61" s="16">
        <v>80.0</v>
      </c>
      <c r="U61" s="16">
        <v>5.0</v>
      </c>
      <c r="V61" s="16">
        <v>80.0</v>
      </c>
      <c r="W61" s="17"/>
      <c r="X61" s="18">
        <f>IFERROR(__xludf.DUMMYFUNCTION("COUNT(FILTER(K61:V61, LEFT($K$1:$V$1) = ""Q"", K61:V61 &gt;= 10, K61:V61 &lt;= 12))"),0.0)</f>
        <v>0</v>
      </c>
      <c r="Y61" s="18">
        <f>IFERROR(__xludf.DUMMYFUNCTION("COUNT(FILTER(K61:V61, LEFT($K$1:$V$1) = ""Q"", K61:V61 &gt;= 5, K61:V61 &lt;= 7))"),5.0)</f>
        <v>5</v>
      </c>
      <c r="Z61" s="18">
        <f>IFERROR(__xludf.DUMMYFUNCTION("COUNT(FILTER(K61:V61, LEFT($K$1:$V$1) = ""Q"", K61:V61 &gt;= 1, K61:V61 &lt;= 3))"),1.0)</f>
        <v>1</v>
      </c>
    </row>
    <row r="62" ht="12.75" customHeight="1">
      <c r="A62" s="10">
        <v>5.0</v>
      </c>
      <c r="B62" s="11" t="s">
        <v>49</v>
      </c>
      <c r="C62" s="11" t="s">
        <v>129</v>
      </c>
      <c r="D62" s="19" t="s">
        <v>130</v>
      </c>
      <c r="E62" s="36" t="s">
        <v>122</v>
      </c>
      <c r="F62" s="14"/>
      <c r="G62" s="14">
        <f t="shared" si="12"/>
        <v>23</v>
      </c>
      <c r="H62" s="15" t="str">
        <f t="shared" si="13"/>
        <v>1-2-3</v>
      </c>
      <c r="I62" s="14">
        <f t="shared" si="14"/>
        <v>280</v>
      </c>
      <c r="J62" s="13">
        <f t="shared" si="15"/>
        <v>6</v>
      </c>
      <c r="K62" s="16">
        <v>5.0</v>
      </c>
      <c r="L62" s="16">
        <v>60.0</v>
      </c>
      <c r="M62" s="16">
        <v>1.0</v>
      </c>
      <c r="N62" s="16">
        <v>10.0</v>
      </c>
      <c r="O62" s="16">
        <v>5.0</v>
      </c>
      <c r="P62" s="16">
        <v>30.0</v>
      </c>
      <c r="Q62" s="16">
        <v>1.0</v>
      </c>
      <c r="R62" s="16">
        <v>40.0</v>
      </c>
      <c r="S62" s="16">
        <v>1.0</v>
      </c>
      <c r="T62" s="16">
        <v>20.0</v>
      </c>
      <c r="U62" s="16">
        <v>10.0</v>
      </c>
      <c r="V62" s="16">
        <v>120.0</v>
      </c>
      <c r="W62" s="17"/>
      <c r="X62" s="18">
        <f>IFERROR(__xludf.DUMMYFUNCTION("COUNT(FILTER(K62:V62, LEFT($K$1:$V$1) = ""Q"", K62:V62 &gt;= 10, K62:V62 &lt;= 12))"),1.0)</f>
        <v>1</v>
      </c>
      <c r="Y62" s="18">
        <f>IFERROR(__xludf.DUMMYFUNCTION("COUNT(FILTER(K62:V62, LEFT($K$1:$V$1) = ""Q"", K62:V62 &gt;= 5, K62:V62 &lt;= 7))"),2.0)</f>
        <v>2</v>
      </c>
      <c r="Z62" s="18">
        <f>IFERROR(__xludf.DUMMYFUNCTION("COUNT(FILTER(K62:V62, LEFT($K$1:$V$1) = ""Q"", K62:V62 &gt;= 1, K62:V62 &lt;= 3))"),3.0)</f>
        <v>3</v>
      </c>
    </row>
    <row r="63" ht="12.75" customHeight="1">
      <c r="A63" s="10">
        <v>6.0</v>
      </c>
      <c r="B63" s="11" t="s">
        <v>131</v>
      </c>
      <c r="C63" s="11" t="s">
        <v>132</v>
      </c>
      <c r="D63" s="19" t="s">
        <v>133</v>
      </c>
      <c r="E63" s="36" t="s">
        <v>122</v>
      </c>
      <c r="F63" s="14"/>
      <c r="G63" s="14">
        <f t="shared" si="12"/>
        <v>6</v>
      </c>
      <c r="H63" s="15" t="str">
        <f t="shared" si="13"/>
        <v>0-0-6</v>
      </c>
      <c r="I63" s="14">
        <f t="shared" si="14"/>
        <v>120</v>
      </c>
      <c r="J63" s="13">
        <f t="shared" si="15"/>
        <v>6</v>
      </c>
      <c r="K63" s="16">
        <v>1.0</v>
      </c>
      <c r="L63" s="16">
        <v>30.0</v>
      </c>
      <c r="M63" s="16">
        <v>1.0</v>
      </c>
      <c r="N63" s="16">
        <v>10.0</v>
      </c>
      <c r="O63" s="16">
        <v>1.0</v>
      </c>
      <c r="P63" s="16">
        <v>20.0</v>
      </c>
      <c r="Q63" s="16">
        <v>1.0</v>
      </c>
      <c r="R63" s="16">
        <v>30.0</v>
      </c>
      <c r="S63" s="16">
        <v>1.0</v>
      </c>
      <c r="T63" s="16">
        <v>10.0</v>
      </c>
      <c r="U63" s="16">
        <v>1.0</v>
      </c>
      <c r="V63" s="16">
        <v>20.0</v>
      </c>
      <c r="W63" s="17"/>
      <c r="X63" s="18">
        <f>IFERROR(__xludf.DUMMYFUNCTION("COUNT(FILTER(K63:V63, LEFT($K$1:$V$1) = ""Q"", K63:V63 &gt;= 10, K63:V63 &lt;= 12))"),0.0)</f>
        <v>0</v>
      </c>
      <c r="Y63" s="18">
        <f>IFERROR(__xludf.DUMMYFUNCTION("COUNT(FILTER(K63:V63, LEFT($K$1:$V$1) = ""Q"", K63:V63 &gt;= 5, K63:V63 &lt;= 7))"),0.0)</f>
        <v>0</v>
      </c>
      <c r="Z63" s="18">
        <f>IFERROR(__xludf.DUMMYFUNCTION("COUNT(FILTER(K63:V63, LEFT($K$1:$V$1) = ""Q"", K63:V63 &gt;= 1, K63:V63 &lt;= 3))"),6.0)</f>
        <v>6</v>
      </c>
    </row>
    <row r="64" ht="12.75" customHeight="1">
      <c r="A64" s="21">
        <v>1.0</v>
      </c>
      <c r="B64" s="22" t="s">
        <v>134</v>
      </c>
      <c r="C64" s="22" t="s">
        <v>69</v>
      </c>
      <c r="D64" s="23" t="s">
        <v>121</v>
      </c>
      <c r="E64" s="36" t="s">
        <v>135</v>
      </c>
      <c r="F64" s="24"/>
      <c r="G64" s="25">
        <f t="shared" si="12"/>
        <v>340</v>
      </c>
      <c r="H64" s="26">
        <f t="shared" ref="H64:H86" si="16">IF(J64=0,0,SUM(G64/J64))</f>
        <v>56.66666667</v>
      </c>
      <c r="I64" s="25">
        <f t="shared" si="14"/>
        <v>7</v>
      </c>
      <c r="J64" s="13">
        <f t="shared" si="15"/>
        <v>6</v>
      </c>
      <c r="K64" s="27">
        <v>70.0</v>
      </c>
      <c r="L64" s="28">
        <v>1.0</v>
      </c>
      <c r="M64" s="27">
        <v>90.0</v>
      </c>
      <c r="N64" s="28">
        <v>0.0</v>
      </c>
      <c r="O64" s="27">
        <v>70.0</v>
      </c>
      <c r="P64" s="28">
        <v>1.0</v>
      </c>
      <c r="Q64" s="27">
        <v>40.0</v>
      </c>
      <c r="R64" s="28">
        <v>2.0</v>
      </c>
      <c r="S64" s="27">
        <v>10.0</v>
      </c>
      <c r="T64" s="28">
        <v>1.0</v>
      </c>
      <c r="U64" s="27">
        <v>60.0</v>
      </c>
      <c r="V64" s="28">
        <v>2.0</v>
      </c>
      <c r="W64" s="17"/>
      <c r="X64" s="18">
        <f>IFERROR(__xludf.DUMMYFUNCTION("COUNT(FILTER(K64:V64, LEFT($K$1:$V$1) = ""Q"", K64:V64 &gt;= 10, K64:V64 &lt;= 12))"),1.0)</f>
        <v>1</v>
      </c>
      <c r="Y64" s="18">
        <f>IFERROR(__xludf.DUMMYFUNCTION("COUNT(FILTER(K64:V64, LEFT($K$1:$V$1) = ""Q"", K64:V64 &gt;= 5, K64:V64 &lt;= 7))"),0.0)</f>
        <v>0</v>
      </c>
      <c r="Z64" s="18">
        <f>IFERROR(__xludf.DUMMYFUNCTION("COUNT(FILTER(K64:V64, LEFT($K$1:$V$1) = ""Q"", K64:V64 &gt;= 1, K64:V64 &lt;= 3))"),0.0)</f>
        <v>0</v>
      </c>
    </row>
    <row r="65" ht="12.75" customHeight="1">
      <c r="A65" s="21">
        <v>2.0</v>
      </c>
      <c r="B65" s="22" t="s">
        <v>136</v>
      </c>
      <c r="C65" s="22" t="s">
        <v>35</v>
      </c>
      <c r="D65" s="23" t="s">
        <v>124</v>
      </c>
      <c r="E65" s="36" t="s">
        <v>135</v>
      </c>
      <c r="F65" s="25">
        <f t="shared" ref="F65:F68" si="17">G65-I65*10</f>
        <v>260</v>
      </c>
      <c r="G65" s="25">
        <f t="shared" si="12"/>
        <v>320</v>
      </c>
      <c r="H65" s="26">
        <f t="shared" si="16"/>
        <v>53.33333333</v>
      </c>
      <c r="I65" s="25">
        <f t="shared" si="14"/>
        <v>6</v>
      </c>
      <c r="J65" s="13">
        <f t="shared" si="15"/>
        <v>6</v>
      </c>
      <c r="K65" s="27">
        <v>70.0</v>
      </c>
      <c r="L65" s="28">
        <v>1.0</v>
      </c>
      <c r="M65" s="27">
        <v>90.0</v>
      </c>
      <c r="N65" s="28">
        <v>0.0</v>
      </c>
      <c r="O65" s="27">
        <v>20.0</v>
      </c>
      <c r="P65" s="28">
        <v>2.0</v>
      </c>
      <c r="Q65" s="27">
        <v>70.0</v>
      </c>
      <c r="R65" s="28">
        <v>1.0</v>
      </c>
      <c r="S65" s="27">
        <v>90.0</v>
      </c>
      <c r="T65" s="28">
        <v>0.0</v>
      </c>
      <c r="U65" s="27">
        <v>-20.0</v>
      </c>
      <c r="V65" s="28">
        <v>2.0</v>
      </c>
      <c r="W65" s="17"/>
      <c r="X65" s="18">
        <f>IFERROR(__xludf.DUMMYFUNCTION("COUNT(FILTER(K65:V65, LEFT($K$1:$V$1) = ""Q"", K65:V65 &gt;= 10, K65:V65 &lt;= 12))"),0.0)</f>
        <v>0</v>
      </c>
      <c r="Y65" s="18">
        <f>IFERROR(__xludf.DUMMYFUNCTION("COUNT(FILTER(K65:V65, LEFT($K$1:$V$1) = ""Q"", K65:V65 &gt;= 5, K65:V65 &lt;= 7))"),0.0)</f>
        <v>0</v>
      </c>
      <c r="Z65" s="18">
        <f>IFERROR(__xludf.DUMMYFUNCTION("COUNT(FILTER(K65:V65, LEFT($K$1:$V$1) = ""Q"", K65:V65 &gt;= 1, K65:V65 &lt;= 3))"),0.0)</f>
        <v>0</v>
      </c>
    </row>
    <row r="66" ht="12.75" customHeight="1">
      <c r="A66" s="21">
        <v>3.0</v>
      </c>
      <c r="B66" s="22" t="s">
        <v>137</v>
      </c>
      <c r="C66" s="22" t="s">
        <v>69</v>
      </c>
      <c r="D66" s="23" t="s">
        <v>121</v>
      </c>
      <c r="E66" s="36" t="s">
        <v>135</v>
      </c>
      <c r="F66" s="25">
        <f t="shared" si="17"/>
        <v>120</v>
      </c>
      <c r="G66" s="25">
        <f t="shared" si="12"/>
        <v>210</v>
      </c>
      <c r="H66" s="26">
        <f t="shared" si="16"/>
        <v>35</v>
      </c>
      <c r="I66" s="25">
        <f t="shared" si="14"/>
        <v>9</v>
      </c>
      <c r="J66" s="13">
        <f t="shared" si="15"/>
        <v>6</v>
      </c>
      <c r="K66" s="27">
        <v>70.0</v>
      </c>
      <c r="L66" s="28">
        <v>1.0</v>
      </c>
      <c r="M66" s="27">
        <v>70.0</v>
      </c>
      <c r="N66" s="28">
        <v>1.0</v>
      </c>
      <c r="O66" s="27">
        <v>60.0</v>
      </c>
      <c r="P66" s="28">
        <v>2.0</v>
      </c>
      <c r="Q66" s="27">
        <v>-30.0</v>
      </c>
      <c r="R66" s="28">
        <v>3.0</v>
      </c>
      <c r="S66" s="27">
        <v>30.0</v>
      </c>
      <c r="T66" s="28">
        <v>1.0</v>
      </c>
      <c r="U66" s="27">
        <v>10.0</v>
      </c>
      <c r="V66" s="28">
        <v>1.0</v>
      </c>
      <c r="W66" s="17"/>
      <c r="X66" s="18">
        <f>IFERROR(__xludf.DUMMYFUNCTION("COUNT(FILTER(K66:V66, LEFT($K$1:$V$1) = ""Q"", K66:V66 &gt;= 10, K66:V66 &lt;= 12))"),1.0)</f>
        <v>1</v>
      </c>
      <c r="Y66" s="18">
        <f>IFERROR(__xludf.DUMMYFUNCTION("COUNT(FILTER(K66:V66, LEFT($K$1:$V$1) = ""Q"", K66:V66 &gt;= 5, K66:V66 &lt;= 7))"),0.0)</f>
        <v>0</v>
      </c>
      <c r="Z66" s="18">
        <f>IFERROR(__xludf.DUMMYFUNCTION("COUNT(FILTER(K66:V66, LEFT($K$1:$V$1) = ""Q"", K66:V66 &gt;= 1, K66:V66 &lt;= 3))"),0.0)</f>
        <v>0</v>
      </c>
    </row>
    <row r="67" ht="12.75" customHeight="1">
      <c r="A67" s="21">
        <v>4.0</v>
      </c>
      <c r="B67" s="22" t="s">
        <v>138</v>
      </c>
      <c r="C67" s="22" t="s">
        <v>139</v>
      </c>
      <c r="D67" s="23" t="s">
        <v>128</v>
      </c>
      <c r="E67" s="36" t="s">
        <v>135</v>
      </c>
      <c r="F67" s="25">
        <f t="shared" si="17"/>
        <v>120</v>
      </c>
      <c r="G67" s="25">
        <f t="shared" si="12"/>
        <v>180</v>
      </c>
      <c r="H67" s="26">
        <f t="shared" si="16"/>
        <v>30</v>
      </c>
      <c r="I67" s="25">
        <f t="shared" si="14"/>
        <v>6</v>
      </c>
      <c r="J67" s="13">
        <f t="shared" si="15"/>
        <v>6</v>
      </c>
      <c r="K67" s="27">
        <v>-10.0</v>
      </c>
      <c r="L67" s="28">
        <v>1.0</v>
      </c>
      <c r="M67" s="27">
        <v>-10.0</v>
      </c>
      <c r="N67" s="28">
        <v>1.0</v>
      </c>
      <c r="O67" s="27">
        <v>60.0</v>
      </c>
      <c r="P67" s="28">
        <v>0.0</v>
      </c>
      <c r="Q67" s="27">
        <v>20.0</v>
      </c>
      <c r="R67" s="28">
        <v>2.0</v>
      </c>
      <c r="S67" s="27">
        <v>50.0</v>
      </c>
      <c r="T67" s="28">
        <v>1.0</v>
      </c>
      <c r="U67" s="27">
        <v>70.0</v>
      </c>
      <c r="V67" s="28">
        <v>1.0</v>
      </c>
      <c r="W67" s="17"/>
      <c r="X67" s="18">
        <f>IFERROR(__xludf.DUMMYFUNCTION("COUNT(FILTER(K67:V67, LEFT($K$1:$V$1) = ""Q"", K67:V67 &gt;= 10, K67:V67 &lt;= 12))"),0.0)</f>
        <v>0</v>
      </c>
      <c r="Y67" s="18">
        <f>IFERROR(__xludf.DUMMYFUNCTION("COUNT(FILTER(K67:V67, LEFT($K$1:$V$1) = ""Q"", K67:V67 &gt;= 5, K67:V67 &lt;= 7))"),0.0)</f>
        <v>0</v>
      </c>
      <c r="Z67" s="18">
        <f>IFERROR(__xludf.DUMMYFUNCTION("COUNT(FILTER(K67:V67, LEFT($K$1:$V$1) = ""Q"", K67:V67 &gt;= 1, K67:V67 &lt;= 3))"),0.0)</f>
        <v>0</v>
      </c>
    </row>
    <row r="68" ht="12.75" customHeight="1">
      <c r="A68" s="21">
        <v>5.0</v>
      </c>
      <c r="B68" s="22" t="s">
        <v>140</v>
      </c>
      <c r="C68" s="22" t="s">
        <v>129</v>
      </c>
      <c r="D68" s="23" t="s">
        <v>130</v>
      </c>
      <c r="E68" s="36" t="s">
        <v>135</v>
      </c>
      <c r="F68" s="25">
        <f t="shared" si="17"/>
        <v>110</v>
      </c>
      <c r="G68" s="25">
        <f t="shared" si="12"/>
        <v>120</v>
      </c>
      <c r="H68" s="26">
        <f t="shared" si="16"/>
        <v>20</v>
      </c>
      <c r="I68" s="25">
        <f t="shared" si="14"/>
        <v>1</v>
      </c>
      <c r="J68" s="13">
        <f t="shared" si="15"/>
        <v>6</v>
      </c>
      <c r="K68" s="27">
        <v>20.0</v>
      </c>
      <c r="L68" s="28">
        <v>0.0</v>
      </c>
      <c r="M68" s="27">
        <v>20.0</v>
      </c>
      <c r="N68" s="28">
        <v>0.0</v>
      </c>
      <c r="O68" s="27">
        <v>-10.0</v>
      </c>
      <c r="P68" s="28">
        <v>1.0</v>
      </c>
      <c r="Q68" s="27">
        <v>0.0</v>
      </c>
      <c r="R68" s="28">
        <v>0.0</v>
      </c>
      <c r="S68" s="27">
        <v>0.0</v>
      </c>
      <c r="T68" s="28">
        <v>0.0</v>
      </c>
      <c r="U68" s="27">
        <v>90.0</v>
      </c>
      <c r="V68" s="28">
        <v>0.0</v>
      </c>
      <c r="W68" s="17"/>
      <c r="X68" s="18">
        <f>IFERROR(__xludf.DUMMYFUNCTION("COUNT(FILTER(K68:V68, LEFT($K$1:$V$1) = ""Q"", K68:V68 &gt;= 10, K68:V68 &lt;= 12))"),0.0)</f>
        <v>0</v>
      </c>
      <c r="Y68" s="18">
        <f>IFERROR(__xludf.DUMMYFUNCTION("COUNT(FILTER(K68:V68, LEFT($K$1:$V$1) = ""Q"", K68:V68 &gt;= 5, K68:V68 &lt;= 7))"),0.0)</f>
        <v>0</v>
      </c>
      <c r="Z68" s="18">
        <f>IFERROR(__xludf.DUMMYFUNCTION("COUNT(FILTER(K68:V68, LEFT($K$1:$V$1) = ""Q"", K68:V68 &gt;= 1, K68:V68 &lt;= 3))"),0.0)</f>
        <v>0</v>
      </c>
    </row>
    <row r="69" ht="12.75" customHeight="1">
      <c r="A69" s="21">
        <v>6.0</v>
      </c>
      <c r="B69" s="22" t="s">
        <v>141</v>
      </c>
      <c r="C69" s="22" t="s">
        <v>142</v>
      </c>
      <c r="D69" s="23" t="s">
        <v>128</v>
      </c>
      <c r="E69" s="36" t="s">
        <v>135</v>
      </c>
      <c r="F69" s="24"/>
      <c r="G69" s="25">
        <f t="shared" si="12"/>
        <v>110</v>
      </c>
      <c r="H69" s="26">
        <f t="shared" si="16"/>
        <v>18.33333333</v>
      </c>
      <c r="I69" s="25">
        <f t="shared" si="14"/>
        <v>7</v>
      </c>
      <c r="J69" s="13">
        <f t="shared" si="15"/>
        <v>6</v>
      </c>
      <c r="K69" s="27">
        <v>30.0</v>
      </c>
      <c r="L69" s="28">
        <v>1.0</v>
      </c>
      <c r="M69" s="27">
        <v>50.0</v>
      </c>
      <c r="N69" s="28">
        <v>1.0</v>
      </c>
      <c r="O69" s="27">
        <v>-10.0</v>
      </c>
      <c r="P69" s="28">
        <v>1.0</v>
      </c>
      <c r="Q69" s="27">
        <v>30.0</v>
      </c>
      <c r="R69" s="28">
        <v>1.0</v>
      </c>
      <c r="S69" s="27">
        <v>20.0</v>
      </c>
      <c r="T69" s="28">
        <v>0.0</v>
      </c>
      <c r="U69" s="27">
        <v>-10.0</v>
      </c>
      <c r="V69" s="28">
        <v>3.0</v>
      </c>
      <c r="W69" s="17"/>
      <c r="X69" s="18">
        <f>IFERROR(__xludf.DUMMYFUNCTION("COUNT(FILTER(K69:V69, LEFT($K$1:$V$1) = ""Q"", K69:V69 &gt;= 10, K69:V69 &lt;= 12))"),0.0)</f>
        <v>0</v>
      </c>
      <c r="Y69" s="18">
        <f>IFERROR(__xludf.DUMMYFUNCTION("COUNT(FILTER(K69:V69, LEFT($K$1:$V$1) = ""Q"", K69:V69 &gt;= 5, K69:V69 &lt;= 7))"),0.0)</f>
        <v>0</v>
      </c>
      <c r="Z69" s="18">
        <f>IFERROR(__xludf.DUMMYFUNCTION("COUNT(FILTER(K69:V69, LEFT($K$1:$V$1) = ""Q"", K69:V69 &gt;= 1, K69:V69 &lt;= 3))"),0.0)</f>
        <v>0</v>
      </c>
    </row>
    <row r="70" ht="12.75" customHeight="1">
      <c r="A70" s="21">
        <v>7.0</v>
      </c>
      <c r="B70" s="22" t="s">
        <v>143</v>
      </c>
      <c r="C70" s="22" t="s">
        <v>82</v>
      </c>
      <c r="D70" s="23" t="s">
        <v>126</v>
      </c>
      <c r="E70" s="36" t="s">
        <v>135</v>
      </c>
      <c r="F70" s="25">
        <f t="shared" ref="F70:F78" si="18">G70-I70*10</f>
        <v>0</v>
      </c>
      <c r="G70" s="25">
        <f t="shared" si="12"/>
        <v>110</v>
      </c>
      <c r="H70" s="26">
        <f t="shared" si="16"/>
        <v>18.33333333</v>
      </c>
      <c r="I70" s="25">
        <f t="shared" si="14"/>
        <v>11</v>
      </c>
      <c r="J70" s="13">
        <f t="shared" si="15"/>
        <v>6</v>
      </c>
      <c r="K70" s="27">
        <v>30.0</v>
      </c>
      <c r="L70" s="28">
        <v>1.0</v>
      </c>
      <c r="M70" s="27">
        <v>-10.0</v>
      </c>
      <c r="N70" s="28">
        <v>3.0</v>
      </c>
      <c r="O70" s="27">
        <v>-10.0</v>
      </c>
      <c r="P70" s="28">
        <v>3.0</v>
      </c>
      <c r="Q70" s="27">
        <v>70.0</v>
      </c>
      <c r="R70" s="28">
        <v>1.0</v>
      </c>
      <c r="S70" s="27">
        <v>60.0</v>
      </c>
      <c r="T70" s="28">
        <v>0.0</v>
      </c>
      <c r="U70" s="27">
        <v>-30.0</v>
      </c>
      <c r="V70" s="28">
        <v>3.0</v>
      </c>
      <c r="W70" s="17"/>
      <c r="X70" s="18">
        <f>IFERROR(__xludf.DUMMYFUNCTION("COUNT(FILTER(K70:V70, LEFT($K$1:$V$1) = ""Q"", K70:V70 &gt;= 10, K70:V70 &lt;= 12))"),0.0)</f>
        <v>0</v>
      </c>
      <c r="Y70" s="18">
        <f>IFERROR(__xludf.DUMMYFUNCTION("COUNT(FILTER(K70:V70, LEFT($K$1:$V$1) = ""Q"", K70:V70 &gt;= 5, K70:V70 &lt;= 7))"),0.0)</f>
        <v>0</v>
      </c>
      <c r="Z70" s="18">
        <f>IFERROR(__xludf.DUMMYFUNCTION("COUNT(FILTER(K70:V70, LEFT($K$1:$V$1) = ""Q"", K70:V70 &gt;= 1, K70:V70 &lt;= 3))"),0.0)</f>
        <v>0</v>
      </c>
    </row>
    <row r="71" ht="12.75" customHeight="1">
      <c r="A71" s="21">
        <v>8.0</v>
      </c>
      <c r="B71" s="22" t="s">
        <v>144</v>
      </c>
      <c r="C71" s="22" t="s">
        <v>29</v>
      </c>
      <c r="D71" s="23" t="s">
        <v>121</v>
      </c>
      <c r="E71" s="36" t="s">
        <v>135</v>
      </c>
      <c r="F71" s="25">
        <f t="shared" si="18"/>
        <v>40</v>
      </c>
      <c r="G71" s="25">
        <f t="shared" si="12"/>
        <v>100</v>
      </c>
      <c r="H71" s="26">
        <f t="shared" si="16"/>
        <v>16.66666667</v>
      </c>
      <c r="I71" s="25">
        <f t="shared" si="14"/>
        <v>6</v>
      </c>
      <c r="J71" s="13">
        <f t="shared" si="15"/>
        <v>6</v>
      </c>
      <c r="K71" s="27">
        <v>-10.0</v>
      </c>
      <c r="L71" s="28">
        <v>1.0</v>
      </c>
      <c r="M71" s="27">
        <v>-20.0</v>
      </c>
      <c r="N71" s="28">
        <v>2.0</v>
      </c>
      <c r="O71" s="27">
        <v>60.0</v>
      </c>
      <c r="P71" s="28">
        <v>0.0</v>
      </c>
      <c r="Q71" s="27">
        <v>40.0</v>
      </c>
      <c r="R71" s="28">
        <v>0.0</v>
      </c>
      <c r="S71" s="27">
        <v>40.0</v>
      </c>
      <c r="T71" s="28">
        <v>2.0</v>
      </c>
      <c r="U71" s="27">
        <v>-10.0</v>
      </c>
      <c r="V71" s="28">
        <v>1.0</v>
      </c>
      <c r="W71" s="17"/>
      <c r="X71" s="18">
        <f>IFERROR(__xludf.DUMMYFUNCTION("COUNT(FILTER(K71:V71, LEFT($K$1:$V$1) = ""Q"", K71:V71 &gt;= 10, K71:V71 &lt;= 12))"),0.0)</f>
        <v>0</v>
      </c>
      <c r="Y71" s="18">
        <f>IFERROR(__xludf.DUMMYFUNCTION("COUNT(FILTER(K71:V71, LEFT($K$1:$V$1) = ""Q"", K71:V71 &gt;= 5, K71:V71 &lt;= 7))"),0.0)</f>
        <v>0</v>
      </c>
      <c r="Z71" s="18">
        <f>IFERROR(__xludf.DUMMYFUNCTION("COUNT(FILTER(K71:V71, LEFT($K$1:$V$1) = ""Q"", K71:V71 &gt;= 1, K71:V71 &lt;= 3))"),0.0)</f>
        <v>0</v>
      </c>
    </row>
    <row r="72" ht="12.75" customHeight="1">
      <c r="A72" s="21">
        <v>9.0</v>
      </c>
      <c r="B72" s="22" t="s">
        <v>145</v>
      </c>
      <c r="C72" s="22" t="s">
        <v>29</v>
      </c>
      <c r="D72" s="23" t="s">
        <v>130</v>
      </c>
      <c r="E72" s="36" t="s">
        <v>135</v>
      </c>
      <c r="F72" s="25">
        <f t="shared" si="18"/>
        <v>-20</v>
      </c>
      <c r="G72" s="25">
        <f t="shared" si="12"/>
        <v>80</v>
      </c>
      <c r="H72" s="26">
        <f t="shared" si="16"/>
        <v>13.33333333</v>
      </c>
      <c r="I72" s="25">
        <f t="shared" si="14"/>
        <v>10</v>
      </c>
      <c r="J72" s="13">
        <f t="shared" si="15"/>
        <v>6</v>
      </c>
      <c r="K72" s="27">
        <v>20.0</v>
      </c>
      <c r="L72" s="28">
        <v>2.0</v>
      </c>
      <c r="M72" s="27">
        <v>-30.0</v>
      </c>
      <c r="N72" s="28">
        <v>3.0</v>
      </c>
      <c r="O72" s="27">
        <v>30.0</v>
      </c>
      <c r="P72" s="28">
        <v>1.0</v>
      </c>
      <c r="Q72" s="27">
        <v>20.0</v>
      </c>
      <c r="R72" s="28">
        <v>2.0</v>
      </c>
      <c r="S72" s="27">
        <v>10.0</v>
      </c>
      <c r="T72" s="28">
        <v>1.0</v>
      </c>
      <c r="U72" s="27">
        <v>30.0</v>
      </c>
      <c r="V72" s="28">
        <v>1.0</v>
      </c>
      <c r="W72" s="17"/>
      <c r="X72" s="18">
        <f>IFERROR(__xludf.DUMMYFUNCTION("COUNT(FILTER(K72:V72, LEFT($K$1:$V$1) = ""Q"", K72:V72 &gt;= 10, K72:V72 &lt;= 12))"),1.0)</f>
        <v>1</v>
      </c>
      <c r="Y72" s="18">
        <f>IFERROR(__xludf.DUMMYFUNCTION("COUNT(FILTER(K72:V72, LEFT($K$1:$V$1) = ""Q"", K72:V72 &gt;= 5, K72:V72 &lt;= 7))"),0.0)</f>
        <v>0</v>
      </c>
      <c r="Z72" s="18">
        <f>IFERROR(__xludf.DUMMYFUNCTION("COUNT(FILTER(K72:V72, LEFT($K$1:$V$1) = ""Q"", K72:V72 &gt;= 1, K72:V72 &lt;= 3))"),0.0)</f>
        <v>0</v>
      </c>
    </row>
    <row r="73" ht="12.75" customHeight="1">
      <c r="A73" s="21">
        <v>10.0</v>
      </c>
      <c r="B73" s="22" t="s">
        <v>146</v>
      </c>
      <c r="C73" s="22" t="s">
        <v>35</v>
      </c>
      <c r="D73" s="23" t="s">
        <v>124</v>
      </c>
      <c r="E73" s="36" t="s">
        <v>135</v>
      </c>
      <c r="F73" s="25">
        <f t="shared" si="18"/>
        <v>0</v>
      </c>
      <c r="G73" s="25">
        <f t="shared" si="12"/>
        <v>70</v>
      </c>
      <c r="H73" s="26">
        <f t="shared" si="16"/>
        <v>11.66666667</v>
      </c>
      <c r="I73" s="25">
        <f t="shared" si="14"/>
        <v>7</v>
      </c>
      <c r="J73" s="13">
        <f t="shared" si="15"/>
        <v>6</v>
      </c>
      <c r="K73" s="27">
        <v>40.0</v>
      </c>
      <c r="L73" s="28">
        <v>0.0</v>
      </c>
      <c r="M73" s="27">
        <v>-10.0</v>
      </c>
      <c r="N73" s="28">
        <v>3.0</v>
      </c>
      <c r="O73" s="27">
        <v>60.0</v>
      </c>
      <c r="P73" s="28">
        <v>0.0</v>
      </c>
      <c r="Q73" s="27">
        <v>-20.0</v>
      </c>
      <c r="R73" s="28">
        <v>2.0</v>
      </c>
      <c r="S73" s="27">
        <v>-10.0</v>
      </c>
      <c r="T73" s="28">
        <v>1.0</v>
      </c>
      <c r="U73" s="27">
        <v>10.0</v>
      </c>
      <c r="V73" s="28">
        <v>1.0</v>
      </c>
      <c r="W73" s="17"/>
      <c r="X73" s="18">
        <f>IFERROR(__xludf.DUMMYFUNCTION("COUNT(FILTER(K73:V73, LEFT($K$1:$V$1) = ""Q"", K73:V73 &gt;= 10, K73:V73 &lt;= 12))"),1.0)</f>
        <v>1</v>
      </c>
      <c r="Y73" s="18">
        <f>IFERROR(__xludf.DUMMYFUNCTION("COUNT(FILTER(K73:V73, LEFT($K$1:$V$1) = ""Q"", K73:V73 &gt;= 5, K73:V73 &lt;= 7))"),0.0)</f>
        <v>0</v>
      </c>
      <c r="Z73" s="18">
        <f>IFERROR(__xludf.DUMMYFUNCTION("COUNT(FILTER(K73:V73, LEFT($K$1:$V$1) = ""Q"", K73:V73 &gt;= 1, K73:V73 &lt;= 3))"),0.0)</f>
        <v>0</v>
      </c>
    </row>
    <row r="74" ht="12.75" customHeight="1">
      <c r="A74" s="21">
        <v>11.0</v>
      </c>
      <c r="B74" s="22" t="s">
        <v>147</v>
      </c>
      <c r="C74" s="22" t="s">
        <v>148</v>
      </c>
      <c r="D74" s="23" t="s">
        <v>126</v>
      </c>
      <c r="E74" s="36" t="s">
        <v>135</v>
      </c>
      <c r="F74" s="25">
        <f t="shared" si="18"/>
        <v>-60</v>
      </c>
      <c r="G74" s="25">
        <f t="shared" si="12"/>
        <v>40</v>
      </c>
      <c r="H74" s="26">
        <f t="shared" si="16"/>
        <v>6.666666667</v>
      </c>
      <c r="I74" s="25">
        <f t="shared" si="14"/>
        <v>10</v>
      </c>
      <c r="J74" s="13">
        <f t="shared" si="15"/>
        <v>6</v>
      </c>
      <c r="K74" s="27">
        <v>-20.0</v>
      </c>
      <c r="L74" s="28">
        <v>2.0</v>
      </c>
      <c r="M74" s="27">
        <v>20.0</v>
      </c>
      <c r="N74" s="28">
        <v>2.0</v>
      </c>
      <c r="O74" s="27">
        <v>20.0</v>
      </c>
      <c r="P74" s="28">
        <v>0.0</v>
      </c>
      <c r="Q74" s="27">
        <v>10.0</v>
      </c>
      <c r="R74" s="28">
        <v>3.0</v>
      </c>
      <c r="S74" s="27">
        <v>-10.0</v>
      </c>
      <c r="T74" s="28">
        <v>3.0</v>
      </c>
      <c r="U74" s="27">
        <v>20.0</v>
      </c>
      <c r="V74" s="28">
        <v>0.0</v>
      </c>
      <c r="W74" s="17"/>
      <c r="X74" s="18">
        <f>IFERROR(__xludf.DUMMYFUNCTION("COUNT(FILTER(K74:V74, LEFT($K$1:$V$1) = ""Q"", K74:V74 &gt;= 10, K74:V74 &lt;= 12))"),1.0)</f>
        <v>1</v>
      </c>
      <c r="Y74" s="18">
        <f>IFERROR(__xludf.DUMMYFUNCTION("COUNT(FILTER(K74:V74, LEFT($K$1:$V$1) = ""Q"", K74:V74 &gt;= 5, K74:V74 &lt;= 7))"),0.0)</f>
        <v>0</v>
      </c>
      <c r="Z74" s="18">
        <f>IFERROR(__xludf.DUMMYFUNCTION("COUNT(FILTER(K74:V74, LEFT($K$1:$V$1) = ""Q"", K74:V74 &gt;= 1, K74:V74 &lt;= 3))"),0.0)</f>
        <v>0</v>
      </c>
    </row>
    <row r="75" ht="12.75" customHeight="1">
      <c r="A75" s="21">
        <v>12.0</v>
      </c>
      <c r="B75" s="22" t="s">
        <v>141</v>
      </c>
      <c r="C75" s="22" t="s">
        <v>129</v>
      </c>
      <c r="D75" s="23" t="s">
        <v>121</v>
      </c>
      <c r="E75" s="36" t="s">
        <v>135</v>
      </c>
      <c r="F75" s="25">
        <f t="shared" si="18"/>
        <v>20</v>
      </c>
      <c r="G75" s="25">
        <f t="shared" si="12"/>
        <v>20</v>
      </c>
      <c r="H75" s="26">
        <f t="shared" si="16"/>
        <v>3.333333333</v>
      </c>
      <c r="I75" s="25">
        <f t="shared" si="14"/>
        <v>0</v>
      </c>
      <c r="J75" s="13">
        <f t="shared" si="15"/>
        <v>6</v>
      </c>
      <c r="K75" s="27">
        <v>0.0</v>
      </c>
      <c r="L75" s="28">
        <v>0.0</v>
      </c>
      <c r="M75" s="27">
        <v>0.0</v>
      </c>
      <c r="N75" s="28">
        <v>0.0</v>
      </c>
      <c r="O75" s="27">
        <v>0.0</v>
      </c>
      <c r="P75" s="28">
        <v>0.0</v>
      </c>
      <c r="Q75" s="27">
        <v>0.0</v>
      </c>
      <c r="R75" s="28">
        <v>0.0</v>
      </c>
      <c r="S75" s="27">
        <v>20.0</v>
      </c>
      <c r="T75" s="28">
        <v>0.0</v>
      </c>
      <c r="U75" s="27">
        <v>0.0</v>
      </c>
      <c r="V75" s="28">
        <v>0.0</v>
      </c>
      <c r="W75" s="17"/>
      <c r="X75" s="18">
        <f>IFERROR(__xludf.DUMMYFUNCTION("COUNT(FILTER(K75:V75, LEFT($K$1:$V$1) = ""Q"", K75:V75 &gt;= 10, K75:V75 &lt;= 12))"),0.0)</f>
        <v>0</v>
      </c>
      <c r="Y75" s="18">
        <f>IFERROR(__xludf.DUMMYFUNCTION("COUNT(FILTER(K75:V75, LEFT($K$1:$V$1) = ""Q"", K75:V75 &gt;= 5, K75:V75 &lt;= 7))"),0.0)</f>
        <v>0</v>
      </c>
      <c r="Z75" s="18">
        <f>IFERROR(__xludf.DUMMYFUNCTION("COUNT(FILTER(K75:V75, LEFT($K$1:$V$1) = ""Q"", K75:V75 &gt;= 1, K75:V75 &lt;= 3))"),0.0)</f>
        <v>0</v>
      </c>
    </row>
    <row r="76" ht="12.75" customHeight="1">
      <c r="A76" s="21">
        <v>13.0</v>
      </c>
      <c r="B76" s="22" t="s">
        <v>149</v>
      </c>
      <c r="C76" s="22" t="s">
        <v>150</v>
      </c>
      <c r="D76" s="23" t="s">
        <v>133</v>
      </c>
      <c r="E76" s="36" t="s">
        <v>135</v>
      </c>
      <c r="F76" s="25">
        <f t="shared" si="18"/>
        <v>0</v>
      </c>
      <c r="G76" s="25">
        <f t="shared" si="12"/>
        <v>20</v>
      </c>
      <c r="H76" s="26">
        <f t="shared" si="16"/>
        <v>3.333333333</v>
      </c>
      <c r="I76" s="25">
        <f t="shared" si="14"/>
        <v>2</v>
      </c>
      <c r="J76" s="13">
        <f t="shared" si="15"/>
        <v>6</v>
      </c>
      <c r="K76" s="27">
        <v>20.0</v>
      </c>
      <c r="L76" s="28">
        <v>0.0</v>
      </c>
      <c r="M76" s="27">
        <v>0.0</v>
      </c>
      <c r="N76" s="28">
        <v>0.0</v>
      </c>
      <c r="O76" s="27">
        <v>0.0</v>
      </c>
      <c r="P76" s="28">
        <v>0.0</v>
      </c>
      <c r="Q76" s="27">
        <v>0.0</v>
      </c>
      <c r="R76" s="28">
        <v>0.0</v>
      </c>
      <c r="S76" s="27">
        <v>-10.0</v>
      </c>
      <c r="T76" s="28">
        <v>1.0</v>
      </c>
      <c r="U76" s="27">
        <v>10.0</v>
      </c>
      <c r="V76" s="28">
        <v>1.0</v>
      </c>
      <c r="W76" s="17"/>
      <c r="X76" s="18">
        <f>IFERROR(__xludf.DUMMYFUNCTION("COUNT(FILTER(K76:V76, LEFT($K$1:$V$1) = ""Q"", K76:V76 &gt;= 10, K76:V76 &lt;= 12))"),1.0)</f>
        <v>1</v>
      </c>
      <c r="Y76" s="18">
        <f>IFERROR(__xludf.DUMMYFUNCTION("COUNT(FILTER(K76:V76, LEFT($K$1:$V$1) = ""Q"", K76:V76 &gt;= 5, K76:V76 &lt;= 7))"),0.0)</f>
        <v>0</v>
      </c>
      <c r="Z76" s="18">
        <f>IFERROR(__xludf.DUMMYFUNCTION("COUNT(FILTER(K76:V76, LEFT($K$1:$V$1) = ""Q"", K76:V76 &gt;= 1, K76:V76 &lt;= 3))"),0.0)</f>
        <v>0</v>
      </c>
    </row>
    <row r="77" ht="12.75" customHeight="1">
      <c r="A77" s="21">
        <v>14.0</v>
      </c>
      <c r="B77" s="22" t="s">
        <v>151</v>
      </c>
      <c r="C77" s="22" t="s">
        <v>35</v>
      </c>
      <c r="D77" s="23" t="s">
        <v>124</v>
      </c>
      <c r="E77" s="36" t="s">
        <v>135</v>
      </c>
      <c r="F77" s="25">
        <f t="shared" si="18"/>
        <v>0</v>
      </c>
      <c r="G77" s="25">
        <f t="shared" si="12"/>
        <v>20</v>
      </c>
      <c r="H77" s="26">
        <f t="shared" si="16"/>
        <v>3.333333333</v>
      </c>
      <c r="I77" s="25">
        <f t="shared" si="14"/>
        <v>2</v>
      </c>
      <c r="J77" s="13">
        <f t="shared" si="15"/>
        <v>6</v>
      </c>
      <c r="K77" s="27">
        <v>10.0</v>
      </c>
      <c r="L77" s="28">
        <v>1.0</v>
      </c>
      <c r="M77" s="27">
        <v>20.0</v>
      </c>
      <c r="N77" s="28">
        <v>0.0</v>
      </c>
      <c r="O77" s="27">
        <v>-10.0</v>
      </c>
      <c r="P77" s="28">
        <v>1.0</v>
      </c>
      <c r="Q77" s="27">
        <v>0.0</v>
      </c>
      <c r="R77" s="28">
        <v>0.0</v>
      </c>
      <c r="S77" s="27">
        <v>0.0</v>
      </c>
      <c r="T77" s="28">
        <v>0.0</v>
      </c>
      <c r="U77" s="27">
        <v>0.0</v>
      </c>
      <c r="V77" s="28">
        <v>0.0</v>
      </c>
      <c r="W77" s="17"/>
      <c r="X77" s="18">
        <f>IFERROR(__xludf.DUMMYFUNCTION("COUNT(FILTER(K77:V77, LEFT($K$1:$V$1) = ""Q"", K77:V77 &gt;= 10, K77:V77 &lt;= 12))"),1.0)</f>
        <v>1</v>
      </c>
      <c r="Y77" s="18">
        <f>IFERROR(__xludf.DUMMYFUNCTION("COUNT(FILTER(K77:V77, LEFT($K$1:$V$1) = ""Q"", K77:V77 &gt;= 5, K77:V77 &lt;= 7))"),0.0)</f>
        <v>0</v>
      </c>
      <c r="Z77" s="18">
        <f>IFERROR(__xludf.DUMMYFUNCTION("COUNT(FILTER(K77:V77, LEFT($K$1:$V$1) = ""Q"", K77:V77 &gt;= 1, K77:V77 &lt;= 3))"),0.0)</f>
        <v>0</v>
      </c>
    </row>
    <row r="78" ht="12.75" customHeight="1">
      <c r="A78" s="21">
        <v>15.0</v>
      </c>
      <c r="B78" s="37" t="s">
        <v>152</v>
      </c>
      <c r="C78" s="37" t="s">
        <v>153</v>
      </c>
      <c r="D78" s="23" t="s">
        <v>124</v>
      </c>
      <c r="E78" s="36" t="s">
        <v>135</v>
      </c>
      <c r="F78" s="25">
        <f t="shared" si="18"/>
        <v>-80</v>
      </c>
      <c r="G78" s="25">
        <f t="shared" si="12"/>
        <v>20</v>
      </c>
      <c r="H78" s="26">
        <f t="shared" si="16"/>
        <v>3.333333333</v>
      </c>
      <c r="I78" s="25">
        <f t="shared" si="14"/>
        <v>10</v>
      </c>
      <c r="J78" s="13">
        <f t="shared" si="15"/>
        <v>6</v>
      </c>
      <c r="K78" s="27">
        <v>-10.0</v>
      </c>
      <c r="L78" s="28">
        <v>3.0</v>
      </c>
      <c r="M78" s="27">
        <v>-20.0</v>
      </c>
      <c r="N78" s="28">
        <v>2.0</v>
      </c>
      <c r="O78" s="27">
        <v>-10.0</v>
      </c>
      <c r="P78" s="28">
        <v>1.0</v>
      </c>
      <c r="Q78" s="27">
        <v>10.0</v>
      </c>
      <c r="R78" s="28">
        <v>1.0</v>
      </c>
      <c r="S78" s="27">
        <v>20.0</v>
      </c>
      <c r="T78" s="28">
        <v>2.0</v>
      </c>
      <c r="U78" s="27">
        <v>30.0</v>
      </c>
      <c r="V78" s="28">
        <v>1.0</v>
      </c>
      <c r="W78" s="17"/>
      <c r="X78" s="18">
        <f>IFERROR(__xludf.DUMMYFUNCTION("COUNT(FILTER(K78:V78, LEFT($K$1:$V$1) = ""Q"", K78:V78 &gt;= 10, K78:V78 &lt;= 12))"),1.0)</f>
        <v>1</v>
      </c>
      <c r="Y78" s="18">
        <f>IFERROR(__xludf.DUMMYFUNCTION("COUNT(FILTER(K78:V78, LEFT($K$1:$V$1) = ""Q"", K78:V78 &gt;= 5, K78:V78 &lt;= 7))"),0.0)</f>
        <v>0</v>
      </c>
      <c r="Z78" s="18">
        <f>IFERROR(__xludf.DUMMYFUNCTION("COUNT(FILTER(K78:V78, LEFT($K$1:$V$1) = ""Q"", K78:V78 &gt;= 1, K78:V78 &lt;= 3))"),0.0)</f>
        <v>0</v>
      </c>
    </row>
    <row r="79" ht="12.75" customHeight="1">
      <c r="A79" s="21">
        <v>16.0</v>
      </c>
      <c r="B79" s="22" t="s">
        <v>154</v>
      </c>
      <c r="C79" s="22" t="s">
        <v>82</v>
      </c>
      <c r="D79" s="23" t="s">
        <v>126</v>
      </c>
      <c r="E79" s="36" t="s">
        <v>135</v>
      </c>
      <c r="F79" s="24"/>
      <c r="G79" s="25">
        <f t="shared" si="12"/>
        <v>0</v>
      </c>
      <c r="H79" s="26">
        <f t="shared" si="16"/>
        <v>0</v>
      </c>
      <c r="I79" s="25">
        <f t="shared" si="14"/>
        <v>2</v>
      </c>
      <c r="J79" s="13">
        <f t="shared" si="15"/>
        <v>6</v>
      </c>
      <c r="K79" s="27">
        <v>20.0</v>
      </c>
      <c r="L79" s="28">
        <v>0.0</v>
      </c>
      <c r="M79" s="27">
        <v>-10.0</v>
      </c>
      <c r="N79" s="28">
        <v>1.0</v>
      </c>
      <c r="O79" s="27">
        <v>-10.0</v>
      </c>
      <c r="P79" s="28">
        <v>1.0</v>
      </c>
      <c r="Q79" s="27">
        <v>0.0</v>
      </c>
      <c r="R79" s="28">
        <v>0.0</v>
      </c>
      <c r="S79" s="27">
        <v>0.0</v>
      </c>
      <c r="T79" s="28">
        <v>0.0</v>
      </c>
      <c r="U79" s="27">
        <v>0.0</v>
      </c>
      <c r="V79" s="28">
        <v>0.0</v>
      </c>
      <c r="W79" s="17"/>
      <c r="X79" s="18">
        <f>IFERROR(__xludf.DUMMYFUNCTION("COUNT(FILTER(K79:V79, LEFT($K$1:$V$1) = ""Q"", K79:V79 &gt;= 10, K79:V79 &lt;= 12))"),0.0)</f>
        <v>0</v>
      </c>
      <c r="Y79" s="18">
        <f>IFERROR(__xludf.DUMMYFUNCTION("COUNT(FILTER(K79:V79, LEFT($K$1:$V$1) = ""Q"", K79:V79 &gt;= 5, K79:V79 &lt;= 7))"),0.0)</f>
        <v>0</v>
      </c>
      <c r="Z79" s="18">
        <f>IFERROR(__xludf.DUMMYFUNCTION("COUNT(FILTER(K79:V79, LEFT($K$1:$V$1) = ""Q"", K79:V79 &gt;= 1, K79:V79 &lt;= 3))"),0.0)</f>
        <v>0</v>
      </c>
    </row>
    <row r="80" ht="12.75" customHeight="1">
      <c r="A80" s="21">
        <v>17.0</v>
      </c>
      <c r="B80" s="22" t="s">
        <v>155</v>
      </c>
      <c r="C80" s="22" t="s">
        <v>156</v>
      </c>
      <c r="D80" s="23" t="s">
        <v>133</v>
      </c>
      <c r="E80" s="36" t="s">
        <v>135</v>
      </c>
      <c r="F80" s="25">
        <f t="shared" ref="F80:F85" si="19">G80-I80*10</f>
        <v>0</v>
      </c>
      <c r="G80" s="25">
        <f t="shared" si="12"/>
        <v>0</v>
      </c>
      <c r="H80" s="26">
        <f t="shared" si="16"/>
        <v>0</v>
      </c>
      <c r="I80" s="25">
        <f t="shared" si="14"/>
        <v>0</v>
      </c>
      <c r="J80" s="13">
        <f t="shared" si="15"/>
        <v>6</v>
      </c>
      <c r="K80" s="27">
        <v>0.0</v>
      </c>
      <c r="L80" s="28">
        <v>0.0</v>
      </c>
      <c r="M80" s="27">
        <v>0.0</v>
      </c>
      <c r="N80" s="28">
        <v>0.0</v>
      </c>
      <c r="O80" s="27">
        <v>0.0</v>
      </c>
      <c r="P80" s="28">
        <v>0.0</v>
      </c>
      <c r="Q80" s="27">
        <v>0.0</v>
      </c>
      <c r="R80" s="28">
        <v>0.0</v>
      </c>
      <c r="S80" s="27">
        <v>0.0</v>
      </c>
      <c r="T80" s="28">
        <v>0.0</v>
      </c>
      <c r="U80" s="27">
        <v>0.0</v>
      </c>
      <c r="V80" s="28">
        <v>0.0</v>
      </c>
      <c r="W80" s="17"/>
      <c r="X80" s="18">
        <f>IFERROR(__xludf.DUMMYFUNCTION("COUNT(FILTER(K80:V80, LEFT($K$1:$V$1) = ""Q"", K80:V80 &gt;= 10, K80:V80 &lt;= 12))"),0.0)</f>
        <v>0</v>
      </c>
      <c r="Y80" s="18">
        <f>IFERROR(__xludf.DUMMYFUNCTION("COUNT(FILTER(K80:V80, LEFT($K$1:$V$1) = ""Q"", K80:V80 &gt;= 5, K80:V80 &lt;= 7))"),0.0)</f>
        <v>0</v>
      </c>
      <c r="Z80" s="18">
        <f>IFERROR(__xludf.DUMMYFUNCTION("COUNT(FILTER(K80:V80, LEFT($K$1:$V$1) = ""Q"", K80:V80 &gt;= 1, K80:V80 &lt;= 3))"),0.0)</f>
        <v>0</v>
      </c>
    </row>
    <row r="81" ht="12.75" customHeight="1">
      <c r="A81" s="21">
        <v>18.0</v>
      </c>
      <c r="B81" s="22" t="s">
        <v>157</v>
      </c>
      <c r="C81" s="22" t="s">
        <v>129</v>
      </c>
      <c r="D81" s="23" t="s">
        <v>130</v>
      </c>
      <c r="E81" s="36" t="s">
        <v>135</v>
      </c>
      <c r="F81" s="25">
        <f t="shared" si="19"/>
        <v>0</v>
      </c>
      <c r="G81" s="25">
        <f t="shared" si="12"/>
        <v>0</v>
      </c>
      <c r="H81" s="26">
        <f t="shared" si="16"/>
        <v>0</v>
      </c>
      <c r="I81" s="25">
        <f t="shared" si="14"/>
        <v>0</v>
      </c>
      <c r="J81" s="13">
        <f t="shared" si="15"/>
        <v>6</v>
      </c>
      <c r="K81" s="27">
        <v>0.0</v>
      </c>
      <c r="L81" s="28">
        <v>0.0</v>
      </c>
      <c r="M81" s="27">
        <v>0.0</v>
      </c>
      <c r="N81" s="28">
        <v>0.0</v>
      </c>
      <c r="O81" s="27">
        <v>0.0</v>
      </c>
      <c r="P81" s="28">
        <v>0.0</v>
      </c>
      <c r="Q81" s="27">
        <v>0.0</v>
      </c>
      <c r="R81" s="28">
        <v>0.0</v>
      </c>
      <c r="S81" s="27">
        <v>0.0</v>
      </c>
      <c r="T81" s="28">
        <v>0.0</v>
      </c>
      <c r="U81" s="27">
        <v>0.0</v>
      </c>
      <c r="V81" s="28">
        <v>0.0</v>
      </c>
      <c r="W81" s="17"/>
      <c r="X81" s="18">
        <f>IFERROR(__xludf.DUMMYFUNCTION("COUNT(FILTER(K81:V81, LEFT($K$1:$V$1) = ""Q"", K81:V81 &gt;= 10, K81:V81 &lt;= 12))"),0.0)</f>
        <v>0</v>
      </c>
      <c r="Y81" s="18">
        <f>IFERROR(__xludf.DUMMYFUNCTION("COUNT(FILTER(K81:V81, LEFT($K$1:$V$1) = ""Q"", K81:V81 &gt;= 5, K81:V81 &lt;= 7))"),0.0)</f>
        <v>0</v>
      </c>
      <c r="Z81" s="18">
        <f>IFERROR(__xludf.DUMMYFUNCTION("COUNT(FILTER(K81:V81, LEFT($K$1:$V$1) = ""Q"", K81:V81 &gt;= 1, K81:V81 &lt;= 3))"),0.0)</f>
        <v>0</v>
      </c>
    </row>
    <row r="82" ht="12.75" customHeight="1">
      <c r="A82" s="21">
        <v>19.0</v>
      </c>
      <c r="B82" s="22" t="s">
        <v>158</v>
      </c>
      <c r="C82" s="22" t="s">
        <v>35</v>
      </c>
      <c r="D82" s="23" t="s">
        <v>124</v>
      </c>
      <c r="E82" s="36" t="s">
        <v>135</v>
      </c>
      <c r="F82" s="25">
        <f t="shared" si="19"/>
        <v>0</v>
      </c>
      <c r="G82" s="25">
        <f t="shared" si="12"/>
        <v>0</v>
      </c>
      <c r="H82" s="26">
        <f t="shared" si="16"/>
        <v>0</v>
      </c>
      <c r="I82" s="25">
        <f t="shared" si="14"/>
        <v>0</v>
      </c>
      <c r="J82" s="13">
        <f t="shared" si="15"/>
        <v>6</v>
      </c>
      <c r="K82" s="27">
        <v>0.0</v>
      </c>
      <c r="L82" s="28">
        <v>0.0</v>
      </c>
      <c r="M82" s="27">
        <v>0.0</v>
      </c>
      <c r="N82" s="28">
        <v>0.0</v>
      </c>
      <c r="O82" s="27">
        <v>0.0</v>
      </c>
      <c r="P82" s="28">
        <v>0.0</v>
      </c>
      <c r="Q82" s="27">
        <v>0.0</v>
      </c>
      <c r="R82" s="28">
        <v>0.0</v>
      </c>
      <c r="S82" s="27">
        <v>0.0</v>
      </c>
      <c r="T82" s="28">
        <v>0.0</v>
      </c>
      <c r="U82" s="27">
        <v>0.0</v>
      </c>
      <c r="V82" s="28">
        <v>0.0</v>
      </c>
      <c r="W82" s="17"/>
      <c r="X82" s="18">
        <f>IFERROR(__xludf.DUMMYFUNCTION("COUNT(FILTER(K82:V82, LEFT($K$1:$V$1) = ""Q"", K82:V82 &gt;= 10, K82:V82 &lt;= 12))"),0.0)</f>
        <v>0</v>
      </c>
      <c r="Y82" s="18">
        <f>IFERROR(__xludf.DUMMYFUNCTION("COUNT(FILTER(K82:V82, LEFT($K$1:$V$1) = ""Q"", K82:V82 &gt;= 5, K82:V82 &lt;= 7))"),0.0)</f>
        <v>0</v>
      </c>
      <c r="Z82" s="18">
        <f>IFERROR(__xludf.DUMMYFUNCTION("COUNT(FILTER(K82:V82, LEFT($K$1:$V$1) = ""Q"", K82:V82 &gt;= 1, K82:V82 &lt;= 3))"),0.0)</f>
        <v>0</v>
      </c>
    </row>
    <row r="83" ht="12.75" customHeight="1">
      <c r="A83" s="21">
        <v>20.0</v>
      </c>
      <c r="B83" s="22" t="s">
        <v>159</v>
      </c>
      <c r="C83" s="22" t="s">
        <v>102</v>
      </c>
      <c r="D83" s="23" t="s">
        <v>126</v>
      </c>
      <c r="E83" s="36" t="s">
        <v>135</v>
      </c>
      <c r="F83" s="25">
        <f t="shared" si="19"/>
        <v>0</v>
      </c>
      <c r="G83" s="25">
        <f t="shared" si="12"/>
        <v>0</v>
      </c>
      <c r="H83" s="26">
        <f t="shared" si="16"/>
        <v>0</v>
      </c>
      <c r="I83" s="25">
        <f t="shared" si="14"/>
        <v>0</v>
      </c>
      <c r="J83" s="13">
        <f t="shared" si="15"/>
        <v>6</v>
      </c>
      <c r="K83" s="27">
        <v>0.0</v>
      </c>
      <c r="L83" s="28">
        <v>0.0</v>
      </c>
      <c r="M83" s="27">
        <v>0.0</v>
      </c>
      <c r="N83" s="28">
        <v>0.0</v>
      </c>
      <c r="O83" s="27">
        <v>0.0</v>
      </c>
      <c r="P83" s="28">
        <v>0.0</v>
      </c>
      <c r="Q83" s="27">
        <v>0.0</v>
      </c>
      <c r="R83" s="28">
        <v>0.0</v>
      </c>
      <c r="S83" s="27">
        <v>0.0</v>
      </c>
      <c r="T83" s="28">
        <v>0.0</v>
      </c>
      <c r="U83" s="27">
        <v>0.0</v>
      </c>
      <c r="V83" s="28">
        <v>0.0</v>
      </c>
      <c r="W83" s="17"/>
      <c r="X83" s="18">
        <f>IFERROR(__xludf.DUMMYFUNCTION("COUNT(FILTER(K83:V83, LEFT($K$1:$V$1) = ""Q"", K83:V83 &gt;= 10, K83:V83 &lt;= 12))"),0.0)</f>
        <v>0</v>
      </c>
      <c r="Y83" s="18">
        <f>IFERROR(__xludf.DUMMYFUNCTION("COUNT(FILTER(K83:V83, LEFT($K$1:$V$1) = ""Q"", K83:V83 &gt;= 5, K83:V83 &lt;= 7))"),0.0)</f>
        <v>0</v>
      </c>
      <c r="Z83" s="18">
        <f>IFERROR(__xludf.DUMMYFUNCTION("COUNT(FILTER(K83:V83, LEFT($K$1:$V$1) = ""Q"", K83:V83 &gt;= 1, K83:V83 &lt;= 3))"),0.0)</f>
        <v>0</v>
      </c>
    </row>
    <row r="84" ht="12.75" customHeight="1">
      <c r="A84" s="21">
        <v>21.0</v>
      </c>
      <c r="B84" s="22" t="s">
        <v>160</v>
      </c>
      <c r="C84" s="22" t="s">
        <v>161</v>
      </c>
      <c r="D84" s="23" t="s">
        <v>133</v>
      </c>
      <c r="E84" s="36" t="s">
        <v>135</v>
      </c>
      <c r="F84" s="25">
        <f t="shared" si="19"/>
        <v>-20</v>
      </c>
      <c r="G84" s="25">
        <f t="shared" si="12"/>
        <v>-10</v>
      </c>
      <c r="H84" s="26">
        <f t="shared" si="16"/>
        <v>-1.666666667</v>
      </c>
      <c r="I84" s="25">
        <f t="shared" si="14"/>
        <v>1</v>
      </c>
      <c r="J84" s="13">
        <f t="shared" si="15"/>
        <v>6</v>
      </c>
      <c r="K84" s="27">
        <v>0.0</v>
      </c>
      <c r="L84" s="28">
        <v>0.0</v>
      </c>
      <c r="M84" s="27">
        <v>0.0</v>
      </c>
      <c r="N84" s="28">
        <v>0.0</v>
      </c>
      <c r="O84" s="27">
        <v>0.0</v>
      </c>
      <c r="P84" s="28">
        <v>0.0</v>
      </c>
      <c r="Q84" s="27">
        <v>0.0</v>
      </c>
      <c r="R84" s="28">
        <v>0.0</v>
      </c>
      <c r="S84" s="27">
        <v>0.0</v>
      </c>
      <c r="T84" s="28">
        <v>0.0</v>
      </c>
      <c r="U84" s="27">
        <v>-10.0</v>
      </c>
      <c r="V84" s="28">
        <v>1.0</v>
      </c>
      <c r="W84" s="17"/>
      <c r="X84" s="18">
        <f>IFERROR(__xludf.DUMMYFUNCTION("COUNT(FILTER(K84:V84, LEFT($K$1:$V$1) = ""Q"", K84:V84 &gt;= 10, K84:V84 &lt;= 12))"),0.0)</f>
        <v>0</v>
      </c>
      <c r="Y84" s="18">
        <f>IFERROR(__xludf.DUMMYFUNCTION("COUNT(FILTER(K84:V84, LEFT($K$1:$V$1) = ""Q"", K84:V84 &gt;= 5, K84:V84 &lt;= 7))"),0.0)</f>
        <v>0</v>
      </c>
      <c r="Z84" s="18">
        <f>IFERROR(__xludf.DUMMYFUNCTION("COUNT(FILTER(K84:V84, LEFT($K$1:$V$1) = ""Q"", K84:V84 &gt;= 1, K84:V84 &lt;= 3))"),0.0)</f>
        <v>0</v>
      </c>
    </row>
    <row r="85" ht="12.75" customHeight="1">
      <c r="A85" s="21">
        <v>22.0</v>
      </c>
      <c r="B85" s="22" t="s">
        <v>162</v>
      </c>
      <c r="C85" s="22" t="s">
        <v>163</v>
      </c>
      <c r="D85" s="23" t="s">
        <v>128</v>
      </c>
      <c r="E85" s="36" t="s">
        <v>135</v>
      </c>
      <c r="F85" s="25">
        <f t="shared" si="19"/>
        <v>-20</v>
      </c>
      <c r="G85" s="25">
        <f t="shared" si="12"/>
        <v>-10</v>
      </c>
      <c r="H85" s="26">
        <f t="shared" si="16"/>
        <v>-1.666666667</v>
      </c>
      <c r="I85" s="25">
        <f t="shared" si="14"/>
        <v>1</v>
      </c>
      <c r="J85" s="13">
        <f t="shared" si="15"/>
        <v>6</v>
      </c>
      <c r="K85" s="27">
        <v>0.0</v>
      </c>
      <c r="L85" s="28">
        <v>0.0</v>
      </c>
      <c r="M85" s="27">
        <v>0.0</v>
      </c>
      <c r="N85" s="28">
        <v>0.0</v>
      </c>
      <c r="O85" s="27">
        <v>0.0</v>
      </c>
      <c r="P85" s="28">
        <v>0.0</v>
      </c>
      <c r="Q85" s="27">
        <v>0.0</v>
      </c>
      <c r="R85" s="28">
        <v>0.0</v>
      </c>
      <c r="S85" s="27">
        <v>0.0</v>
      </c>
      <c r="T85" s="28">
        <v>0.0</v>
      </c>
      <c r="U85" s="27">
        <v>-10.0</v>
      </c>
      <c r="V85" s="28">
        <v>1.0</v>
      </c>
      <c r="W85" s="17"/>
      <c r="X85" s="18">
        <f>IFERROR(__xludf.DUMMYFUNCTION("COUNT(FILTER(K85:V85, LEFT($K$1:$V$1) = ""Q"", K85:V85 &gt;= 10, K85:V85 &lt;= 12))"),0.0)</f>
        <v>0</v>
      </c>
      <c r="Y85" s="18">
        <f>IFERROR(__xludf.DUMMYFUNCTION("COUNT(FILTER(K85:V85, LEFT($K$1:$V$1) = ""Q"", K85:V85 &gt;= 5, K85:V85 &lt;= 7))"),0.0)</f>
        <v>0</v>
      </c>
      <c r="Z85" s="18">
        <f>IFERROR(__xludf.DUMMYFUNCTION("COUNT(FILTER(K85:V85, LEFT($K$1:$V$1) = ""Q"", K85:V85 &gt;= 1, K85:V85 &lt;= 3))"),0.0)</f>
        <v>0</v>
      </c>
    </row>
    <row r="86" ht="12.75" customHeight="1">
      <c r="A86" s="21">
        <v>23.0</v>
      </c>
      <c r="B86" s="22" t="s">
        <v>164</v>
      </c>
      <c r="C86" s="22" t="s">
        <v>88</v>
      </c>
      <c r="D86" s="23" t="s">
        <v>128</v>
      </c>
      <c r="E86" s="36" t="s">
        <v>135</v>
      </c>
      <c r="F86" s="24"/>
      <c r="G86" s="25">
        <f t="shared" si="12"/>
        <v>-20</v>
      </c>
      <c r="H86" s="26">
        <f t="shared" si="16"/>
        <v>-3.333333333</v>
      </c>
      <c r="I86" s="25">
        <f t="shared" si="14"/>
        <v>2</v>
      </c>
      <c r="J86" s="13">
        <f t="shared" si="15"/>
        <v>6</v>
      </c>
      <c r="K86" s="27">
        <v>-10.0</v>
      </c>
      <c r="L86" s="28">
        <v>1.0</v>
      </c>
      <c r="M86" s="27">
        <v>0.0</v>
      </c>
      <c r="N86" s="28">
        <v>0.0</v>
      </c>
      <c r="O86" s="27">
        <v>0.0</v>
      </c>
      <c r="P86" s="28">
        <v>0.0</v>
      </c>
      <c r="Q86" s="27">
        <v>0.0</v>
      </c>
      <c r="R86" s="28">
        <v>0.0</v>
      </c>
      <c r="S86" s="27">
        <v>-10.0</v>
      </c>
      <c r="T86" s="28">
        <v>1.0</v>
      </c>
      <c r="U86" s="27">
        <v>0.0</v>
      </c>
      <c r="V86" s="28">
        <v>0.0</v>
      </c>
      <c r="W86" s="17"/>
      <c r="X86" s="18">
        <f>IFERROR(__xludf.DUMMYFUNCTION("COUNT(FILTER(K86:V86, LEFT($K$1:$V$1) = ""Q"", K86:V86 &gt;= 10, K86:V86 &lt;= 12))"),0.0)</f>
        <v>0</v>
      </c>
      <c r="Y86" s="18">
        <f>IFERROR(__xludf.DUMMYFUNCTION("COUNT(FILTER(K86:V86, LEFT($K$1:$V$1) = ""Q"", K86:V86 &gt;= 5, K86:V86 &lt;= 7))"),0.0)</f>
        <v>0</v>
      </c>
      <c r="Z86" s="18">
        <f>IFERROR(__xludf.DUMMYFUNCTION("COUNT(FILTER(K86:V86, LEFT($K$1:$V$1) = ""Q"", K86:V86 &gt;= 1, K86:V86 &lt;= 3))"),0.0)</f>
        <v>0</v>
      </c>
    </row>
  </sheetData>
  <printOptions/>
  <pageMargins bottom="0.75" footer="0.0" header="0.0" left="0.75" right="0.75" top="0.75"/>
  <pageSetup fitToHeight="0" orientation="portrait"/>
  <headerFooter>
    <oddHeader>&amp;CVarsity Results for Oct</oddHeader>
    <oddFooter>&amp;CPage &amp;P of </oddFooter>
  </headerFooter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3.71"/>
    <col customWidth="1" min="2" max="2" width="15.86"/>
    <col customWidth="1" min="3" max="3" width="14.71"/>
    <col customWidth="1" min="4" max="4" width="31.43"/>
    <col customWidth="1" min="5" max="5" width="14.71"/>
    <col customWidth="1" min="6" max="7" width="6.71"/>
    <col customWidth="1" min="8" max="8" width="6.14"/>
    <col customWidth="1" min="9" max="9" width="5.71"/>
    <col customWidth="1" min="10" max="11" width="4.14"/>
    <col customWidth="1" min="12" max="12" width="4.29"/>
    <col customWidth="1" min="13" max="13" width="4.14"/>
    <col customWidth="1" min="14" max="14" width="3.71"/>
    <col customWidth="1" min="15" max="15" width="4.14"/>
    <col customWidth="1" min="16" max="16" width="4.29"/>
    <col customWidth="1" min="17" max="23" width="4.14"/>
    <col customWidth="1" min="24" max="24" width="4.29"/>
    <col customWidth="1" min="25" max="25" width="4.14"/>
    <col customWidth="1" min="26" max="26" width="4.29"/>
    <col customWidth="1" min="27" max="29" width="4.14"/>
    <col customWidth="1" min="30" max="30" width="4.29"/>
    <col customWidth="1" min="31" max="31" width="4.14"/>
    <col customWidth="1" min="32" max="32" width="4.29"/>
    <col customWidth="1" min="33" max="33" width="4.14"/>
    <col customWidth="1" min="34" max="34" width="4.29"/>
    <col customWidth="1" min="35" max="35" width="4.14"/>
    <col customWidth="1" min="36" max="36" width="4.29"/>
    <col customWidth="1" min="37" max="37" width="4.0"/>
    <col customWidth="1" min="38" max="38" width="4.29"/>
    <col customWidth="1" min="39" max="39" width="3.71"/>
    <col customWidth="1" min="40" max="40" width="4.29"/>
    <col customWidth="1" min="41" max="41" width="3.71"/>
    <col customWidth="1" min="42" max="42" width="4.29"/>
    <col customWidth="1" min="43" max="43" width="3.71"/>
    <col customWidth="1" min="44" max="44" width="4.29"/>
    <col customWidth="1" min="45" max="45" width="3.71"/>
    <col customWidth="1" min="46" max="46" width="4.29"/>
    <col customWidth="1" min="47" max="47" width="3.71"/>
    <col customWidth="1" min="48" max="48" width="4.29"/>
    <col customWidth="1" min="49" max="49" width="3.71"/>
    <col customWidth="1" min="50" max="50" width="4.29"/>
    <col customWidth="1" min="51" max="51" width="3.71"/>
    <col customWidth="1" min="52" max="52" width="4.29"/>
    <col customWidth="1" min="53" max="53" width="3.71"/>
    <col customWidth="1" min="54" max="54" width="4.29"/>
    <col customWidth="1" min="55" max="55" width="3.71"/>
    <col customWidth="1" min="56" max="56" width="4.29"/>
    <col customWidth="1" min="57" max="57" width="3.71"/>
    <col customWidth="1" min="58" max="58" width="4.29"/>
    <col customWidth="1" min="59" max="61" width="3.71"/>
    <col customWidth="1" min="62" max="62" width="4.29"/>
    <col customWidth="1" min="63" max="63" width="3.71"/>
    <col customWidth="1" min="64" max="65" width="8.71"/>
    <col customWidth="1" min="66" max="66" width="8.57"/>
    <col customWidth="1" min="67" max="68" width="6.71"/>
    <col customWidth="1" min="69" max="70" width="9.71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38" t="s">
        <v>5</v>
      </c>
      <c r="G1" s="5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6" t="s">
        <v>165</v>
      </c>
      <c r="Q1" s="6" t="s">
        <v>166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6" t="s">
        <v>167</v>
      </c>
      <c r="Y1" s="6" t="s">
        <v>168</v>
      </c>
      <c r="Z1" s="2" t="s">
        <v>169</v>
      </c>
      <c r="AA1" s="2" t="s">
        <v>170</v>
      </c>
      <c r="AB1" s="2" t="s">
        <v>171</v>
      </c>
      <c r="AC1" s="2" t="s">
        <v>172</v>
      </c>
      <c r="AD1" s="2" t="s">
        <v>173</v>
      </c>
      <c r="AE1" s="2" t="s">
        <v>174</v>
      </c>
      <c r="AF1" s="6" t="s">
        <v>175</v>
      </c>
      <c r="AG1" s="6" t="s">
        <v>176</v>
      </c>
      <c r="AH1" s="2" t="s">
        <v>177</v>
      </c>
      <c r="AI1" s="2" t="s">
        <v>178</v>
      </c>
      <c r="AJ1" s="2" t="s">
        <v>179</v>
      </c>
      <c r="AK1" s="2" t="s">
        <v>180</v>
      </c>
      <c r="AL1" s="2" t="s">
        <v>181</v>
      </c>
      <c r="AM1" s="2" t="s">
        <v>182</v>
      </c>
      <c r="AN1" s="6" t="s">
        <v>183</v>
      </c>
      <c r="AO1" s="6" t="s">
        <v>184</v>
      </c>
      <c r="AP1" s="2" t="s">
        <v>185</v>
      </c>
      <c r="AQ1" s="2" t="s">
        <v>186</v>
      </c>
      <c r="AR1" s="2" t="s">
        <v>187</v>
      </c>
      <c r="AS1" s="2" t="s">
        <v>188</v>
      </c>
      <c r="AT1" s="2" t="s">
        <v>189</v>
      </c>
      <c r="AU1" s="2" t="s">
        <v>190</v>
      </c>
      <c r="AV1" s="6" t="s">
        <v>191</v>
      </c>
      <c r="AW1" s="6" t="s">
        <v>192</v>
      </c>
      <c r="AX1" s="2" t="s">
        <v>193</v>
      </c>
      <c r="AY1" s="2" t="s">
        <v>194</v>
      </c>
      <c r="AZ1" s="2" t="s">
        <v>195</v>
      </c>
      <c r="BA1" s="2" t="s">
        <v>196</v>
      </c>
      <c r="BB1" s="2" t="s">
        <v>197</v>
      </c>
      <c r="BC1" s="2" t="s">
        <v>198</v>
      </c>
      <c r="BD1" s="2" t="s">
        <v>199</v>
      </c>
      <c r="BE1" s="2" t="s">
        <v>200</v>
      </c>
      <c r="BF1" s="2" t="s">
        <v>201</v>
      </c>
      <c r="BG1" s="2" t="s">
        <v>202</v>
      </c>
      <c r="BH1" s="2" t="s">
        <v>203</v>
      </c>
      <c r="BI1" s="2" t="s">
        <v>204</v>
      </c>
      <c r="BJ1" s="6" t="s">
        <v>205</v>
      </c>
      <c r="BK1" s="6" t="s">
        <v>206</v>
      </c>
      <c r="BL1" s="5" t="s">
        <v>207</v>
      </c>
      <c r="BM1" s="39" t="s">
        <v>208</v>
      </c>
      <c r="BN1" s="8" t="s">
        <v>21</v>
      </c>
      <c r="BO1" s="9" t="s">
        <v>22</v>
      </c>
      <c r="BP1" s="8" t="s">
        <v>23</v>
      </c>
      <c r="BQ1" s="40" t="s">
        <v>209</v>
      </c>
      <c r="BR1" s="40" t="s">
        <v>210</v>
      </c>
    </row>
    <row r="2" ht="12.75" customHeight="1">
      <c r="A2" s="41">
        <v>1.0</v>
      </c>
      <c r="B2" s="42" t="s">
        <v>211</v>
      </c>
      <c r="C2" s="42" t="s">
        <v>212</v>
      </c>
      <c r="D2" s="42" t="s">
        <v>213</v>
      </c>
      <c r="E2" s="13" t="s">
        <v>27</v>
      </c>
      <c r="F2" s="14">
        <f t="shared" ref="F2:F40" si="7">SUM(J2+L2+N2+R2+T2+V2+Z2+AB2+AD2+AH2+AJ2+AL2+AP2+AR2+AT2+AX2+AZ2+BB2+BD2+BF2+BH2)</f>
        <v>31</v>
      </c>
      <c r="G2" s="15" t="str">
        <f t="shared" ref="G2:G11" si="8">TEXT(BN2,"0")&amp;"-"&amp;TEXT(BO2,"0")&amp;"-"&amp;TEXT(BP2,"0")</f>
        <v>3-0-0</v>
      </c>
      <c r="H2" s="14">
        <f t="shared" ref="H2:H40" si="9">SUM(K2+M2+O2+S2+U2+W2+AA2+AC2+AE2+AI2+AK2+AM2+AQ2+AS2+AU2+AY2+BA2+BC2+BE2+BG2+BI2)</f>
        <v>360</v>
      </c>
      <c r="I2" s="13">
        <f t="shared" ref="I2:I40" si="10">(COUNTA(J2:BK2)/2)-6</f>
        <v>3</v>
      </c>
      <c r="J2" s="14">
        <v>10.0</v>
      </c>
      <c r="K2" s="14">
        <v>110.0</v>
      </c>
      <c r="L2" s="14">
        <v>11.0</v>
      </c>
      <c r="M2" s="14">
        <v>140.0</v>
      </c>
      <c r="N2" s="14">
        <v>10.0</v>
      </c>
      <c r="O2" s="14">
        <v>110.0</v>
      </c>
      <c r="P2" s="25">
        <f t="shared" ref="P2:Q2" si="1">SUM(J2+L2+N2)</f>
        <v>31</v>
      </c>
      <c r="Q2" s="25">
        <f t="shared" si="1"/>
        <v>360</v>
      </c>
      <c r="R2" s="14"/>
      <c r="S2" s="14"/>
      <c r="T2" s="14"/>
      <c r="U2" s="14"/>
      <c r="V2" s="14"/>
      <c r="W2" s="14"/>
      <c r="X2" s="25">
        <f t="shared" ref="X2:Y2" si="2">SUM(R2+T2+V2)</f>
        <v>0</v>
      </c>
      <c r="Y2" s="25">
        <f t="shared" si="2"/>
        <v>0</v>
      </c>
      <c r="Z2" s="14"/>
      <c r="AA2" s="14"/>
      <c r="AB2" s="14"/>
      <c r="AC2" s="14"/>
      <c r="AD2" s="14"/>
      <c r="AE2" s="14"/>
      <c r="AF2" s="25">
        <f t="shared" ref="AF2:AG2" si="3">SUM(Z2+AB2+AD2)</f>
        <v>0</v>
      </c>
      <c r="AG2" s="25">
        <f t="shared" si="3"/>
        <v>0</v>
      </c>
      <c r="AH2" s="14"/>
      <c r="AI2" s="14"/>
      <c r="AJ2" s="14"/>
      <c r="AK2" s="14"/>
      <c r="AL2" s="14"/>
      <c r="AM2" s="14"/>
      <c r="AN2" s="25">
        <f t="shared" ref="AN2:AO2" si="4">SUM(AH2+AJ2+AL2)</f>
        <v>0</v>
      </c>
      <c r="AO2" s="25">
        <f t="shared" si="4"/>
        <v>0</v>
      </c>
      <c r="AP2" s="14"/>
      <c r="AQ2" s="14"/>
      <c r="AR2" s="14"/>
      <c r="AS2" s="14"/>
      <c r="AT2" s="14"/>
      <c r="AU2" s="14"/>
      <c r="AV2" s="25">
        <f t="shared" ref="AV2:AW2" si="5">SUM(AP2+AR2+AT2)</f>
        <v>0</v>
      </c>
      <c r="AW2" s="25">
        <f t="shared" si="5"/>
        <v>0</v>
      </c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25">
        <f t="shared" ref="BJ2:BK2" si="6">SUM(AX2+AZ2+BB2+BD2+BF2+BH2)</f>
        <v>0</v>
      </c>
      <c r="BK2" s="25">
        <f t="shared" si="6"/>
        <v>0</v>
      </c>
      <c r="BL2" s="25"/>
      <c r="BM2" s="25"/>
      <c r="BN2" s="18">
        <f t="shared" ref="BN2:BN11" si="17">SUM(COUNTIF(J2,12)+COUNTIF(L2,12)+COUNTIF(N2,12)+COUNTIF(R2,12)+COUNTIF(T2,12)+COUNTIF(V2,12)+COUNTIF(Z2,12)+COUNTIF(AB2,12)+COUNTIF(AD2,12)+COUNTIF(AH2,12)+COUNTIF(AJ2,12)+COUNTIF(AL2,12)+COUNTIF(AP2,12)+COUNTIF(AR2,12)+COUNTIF(AT2,12)+COUNTIF(AX2,12)+COUNTIF(AZ2,12)+COUNTIF(BB2,12)+COUNTIF(BD2,12)+COUNTIF(BF2,12)+COUNTIF(BH2,12)+COUNTIF(J2,11)+COUNTIF(L2,11)+COUNTIF(N2,11)+COUNTIF(R2,11)+COUNTIF(T2,11)+COUNTIF(V2,11)+COUNTIF(Z2,11)+COUNTIF(AB2,11)+COUNTIF(AD2,11)+COUNTIF(AH2,11)+COUNTIF(AJ2,11)+COUNTIF(AL2,11)+COUNTIF(AP2,11)+COUNTIF(AR2,11)+COUNTIF(AT2,11)+COUNTIF(AX2,11)+COUNTIF(AZ2,11)+COUNTIF(BB2,11)+COUNTIF(BD2,11)+COUNTIF(BF2,11)+COUNTIF(BH2,11)+COUNTIF(J2,10)+COUNTIF(L2,10)+COUNTIF(N2,10)+COUNTIF(R2,10)+COUNTIF(T2,10)+COUNTIF(V2,10)+COUNTIF(Z2,10)+COUNTIF(AB2,10)+COUNTIF(AD2,10)+COUNTIF(AH2,10)+COUNTIF(AJ2,10)+COUNTIF(AL2,10)+COUNTIF(AP2,10)+COUNTIF(AR2,10)+COUNTIF(AT2,10)+COUNTIF(AX2,10)+COUNTIF(AZ2,10)+COUNTIF(BB2,10)+COUNTIF(BD2,10)+COUNTIF(BF2,10)+COUNTIF(BH2,10))</f>
        <v>3</v>
      </c>
      <c r="BO2" s="18">
        <f t="shared" ref="BO2:BO11" si="18">SUM(COUNTIF(J2:N2,7)+COUNTIF(R2:V2,7)+COUNTIF(Z2:AD2,7)+COUNTIF(AH2:AL2,7)+COUNTIF(AP2:AT2,7)+COUNTIF(AX2:BH2,7)+COUNTIF(J2:N2,6)+COUNTIF(R2:V2,6)+COUNTIF(Z2:AD2,6)+COUNTIF(AH2:AL2,6)+COUNTIF(AP2:AT2,6)+COUNTIF(AX2:BH2,6)+COUNTIF(J2:N2,5)+COUNTIF(R2:V2,5)+COUNTIF(Z2:AD2,5)+COUNTIF(AH2:AL2,5)+COUNTIF(AP2:AT2,5)+COUNTIF(AX2:BH2,5))</f>
        <v>0</v>
      </c>
      <c r="BP2" s="18">
        <f t="shared" ref="BP2:BP11" si="19">SUM(COUNTIF(J2:N2,3)+COUNTIF(R2:V2,3)+COUNTIF(Z2:AD2,3)+COUNTIF(AH2:AL2,3)+COUNTIF(AP2:AT2,3)+COUNTIF(AX2:BH2,3)+COUNTIF(J2:N2,2)+COUNTIF(R2:V2,2)+COUNTIF(Z2:AD2,2)+COUNTIF(AH2:AL2,2)+COUNTIF(AP2:AT2,2)+COUNTIF(AX2:BH2,2)+COUNTIF(J2:N2,1)+COUNTIF(R2:V2,1)+COUNTIF(Z2:AD2,1)+COUNTIF(AH2:AL2,1)+COUNTIF(AP2:AT2,1)+COUNTIF(AX2:BH2,1))</f>
        <v>0</v>
      </c>
      <c r="BQ2" s="1" t="s">
        <v>214</v>
      </c>
      <c r="BR2" s="43"/>
    </row>
    <row r="3" ht="12.75" customHeight="1">
      <c r="A3" s="41">
        <v>2.0</v>
      </c>
      <c r="B3" s="42" t="s">
        <v>215</v>
      </c>
      <c r="C3" s="42" t="s">
        <v>216</v>
      </c>
      <c r="D3" s="42" t="s">
        <v>217</v>
      </c>
      <c r="E3" s="13" t="s">
        <v>27</v>
      </c>
      <c r="F3" s="14">
        <f t="shared" si="7"/>
        <v>30</v>
      </c>
      <c r="G3" s="15" t="str">
        <f t="shared" si="8"/>
        <v>2-1-0</v>
      </c>
      <c r="H3" s="14">
        <f t="shared" si="9"/>
        <v>330</v>
      </c>
      <c r="I3" s="13">
        <f t="shared" si="10"/>
        <v>3</v>
      </c>
      <c r="J3" s="14">
        <v>12.0</v>
      </c>
      <c r="K3" s="14">
        <v>110.0</v>
      </c>
      <c r="L3" s="14">
        <v>12.0</v>
      </c>
      <c r="M3" s="14">
        <v>120.0</v>
      </c>
      <c r="N3" s="14">
        <v>6.0</v>
      </c>
      <c r="O3" s="14">
        <v>100.0</v>
      </c>
      <c r="P3" s="25">
        <f t="shared" ref="P3:Q3" si="11">SUM(J3+L3+N3)</f>
        <v>30</v>
      </c>
      <c r="Q3" s="25">
        <f t="shared" si="11"/>
        <v>330</v>
      </c>
      <c r="R3" s="14"/>
      <c r="S3" s="14"/>
      <c r="T3" s="14"/>
      <c r="U3" s="14"/>
      <c r="V3" s="14"/>
      <c r="W3" s="14"/>
      <c r="X3" s="25">
        <f t="shared" ref="X3:Y3" si="12">SUM(R3+T3+V3)</f>
        <v>0</v>
      </c>
      <c r="Y3" s="25">
        <f t="shared" si="12"/>
        <v>0</v>
      </c>
      <c r="Z3" s="14"/>
      <c r="AA3" s="14"/>
      <c r="AB3" s="14"/>
      <c r="AC3" s="14"/>
      <c r="AD3" s="14"/>
      <c r="AE3" s="14"/>
      <c r="AF3" s="25">
        <f t="shared" ref="AF3:AG3" si="13">SUM(Z3+AB3+AD3)</f>
        <v>0</v>
      </c>
      <c r="AG3" s="25">
        <f t="shared" si="13"/>
        <v>0</v>
      </c>
      <c r="AH3" s="14"/>
      <c r="AI3" s="14"/>
      <c r="AJ3" s="14"/>
      <c r="AK3" s="14"/>
      <c r="AL3" s="14"/>
      <c r="AM3" s="14"/>
      <c r="AN3" s="25">
        <f t="shared" ref="AN3:AO3" si="14">SUM(AH3+AJ3+AL3)</f>
        <v>0</v>
      </c>
      <c r="AO3" s="25">
        <f t="shared" si="14"/>
        <v>0</v>
      </c>
      <c r="AP3" s="14"/>
      <c r="AQ3" s="14"/>
      <c r="AR3" s="14"/>
      <c r="AS3" s="14"/>
      <c r="AT3" s="14"/>
      <c r="AU3" s="14"/>
      <c r="AV3" s="25">
        <f t="shared" ref="AV3:AW3" si="15">SUM(AP3+AR3+AT3)</f>
        <v>0</v>
      </c>
      <c r="AW3" s="25">
        <f t="shared" si="15"/>
        <v>0</v>
      </c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25">
        <f t="shared" ref="BJ3:BK3" si="16">SUM(AX3+AZ3+BB3+BD3+BF3+BH3)</f>
        <v>0</v>
      </c>
      <c r="BK3" s="25">
        <f t="shared" si="16"/>
        <v>0</v>
      </c>
      <c r="BL3" s="25"/>
      <c r="BM3" s="25"/>
      <c r="BN3" s="18">
        <f t="shared" si="17"/>
        <v>2</v>
      </c>
      <c r="BO3" s="18">
        <f t="shared" si="18"/>
        <v>1</v>
      </c>
      <c r="BP3" s="18">
        <f t="shared" si="19"/>
        <v>0</v>
      </c>
      <c r="BQ3" s="1" t="s">
        <v>214</v>
      </c>
      <c r="BR3" s="43"/>
    </row>
    <row r="4" ht="12.75" customHeight="1">
      <c r="A4" s="1">
        <v>3.0</v>
      </c>
      <c r="B4" s="42" t="s">
        <v>218</v>
      </c>
      <c r="C4" s="42" t="s">
        <v>219</v>
      </c>
      <c r="D4" s="42" t="s">
        <v>220</v>
      </c>
      <c r="E4" s="13" t="s">
        <v>27</v>
      </c>
      <c r="F4" s="14">
        <f t="shared" si="7"/>
        <v>28</v>
      </c>
      <c r="G4" s="15" t="str">
        <f t="shared" si="8"/>
        <v>2-1-0</v>
      </c>
      <c r="H4" s="14">
        <f t="shared" si="9"/>
        <v>390</v>
      </c>
      <c r="I4" s="13">
        <f t="shared" si="10"/>
        <v>3</v>
      </c>
      <c r="J4" s="14">
        <v>11.0</v>
      </c>
      <c r="K4" s="14">
        <v>130.0</v>
      </c>
      <c r="L4" s="14">
        <v>6.0</v>
      </c>
      <c r="M4" s="14">
        <v>100.0</v>
      </c>
      <c r="N4" s="14">
        <v>11.0</v>
      </c>
      <c r="O4" s="14">
        <v>160.0</v>
      </c>
      <c r="P4" s="25">
        <f t="shared" ref="P4:Q4" si="20">SUM(J4+L4+N4)</f>
        <v>28</v>
      </c>
      <c r="Q4" s="25">
        <f t="shared" si="20"/>
        <v>390</v>
      </c>
      <c r="R4" s="14"/>
      <c r="S4" s="14"/>
      <c r="T4" s="14"/>
      <c r="U4" s="14"/>
      <c r="V4" s="14"/>
      <c r="W4" s="14"/>
      <c r="X4" s="25">
        <f t="shared" ref="X4:Y4" si="21">SUM(R4+T4+V4)</f>
        <v>0</v>
      </c>
      <c r="Y4" s="25">
        <f t="shared" si="21"/>
        <v>0</v>
      </c>
      <c r="Z4" s="14"/>
      <c r="AA4" s="14"/>
      <c r="AB4" s="14"/>
      <c r="AC4" s="14"/>
      <c r="AD4" s="14"/>
      <c r="AE4" s="14"/>
      <c r="AF4" s="25">
        <f t="shared" ref="AF4:AG4" si="22">SUM(Z4+AB4+AD4)</f>
        <v>0</v>
      </c>
      <c r="AG4" s="25">
        <f t="shared" si="22"/>
        <v>0</v>
      </c>
      <c r="AH4" s="14"/>
      <c r="AI4" s="14"/>
      <c r="AJ4" s="14"/>
      <c r="AK4" s="14"/>
      <c r="AL4" s="14"/>
      <c r="AM4" s="14"/>
      <c r="AN4" s="25">
        <f t="shared" ref="AN4:AO4" si="23">SUM(AH4+AJ4+AL4)</f>
        <v>0</v>
      </c>
      <c r="AO4" s="25">
        <f t="shared" si="23"/>
        <v>0</v>
      </c>
      <c r="AP4" s="14"/>
      <c r="AQ4" s="14"/>
      <c r="AR4" s="14"/>
      <c r="AS4" s="14"/>
      <c r="AT4" s="14"/>
      <c r="AU4" s="14"/>
      <c r="AV4" s="25">
        <f t="shared" ref="AV4:AW4" si="24">SUM(AP4+AR4+AT4)</f>
        <v>0</v>
      </c>
      <c r="AW4" s="25">
        <f t="shared" si="24"/>
        <v>0</v>
      </c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25">
        <f t="shared" ref="BJ4:BK4" si="25">SUM(AX4+AZ4+BB4+BD4+BF4+BH4)</f>
        <v>0</v>
      </c>
      <c r="BK4" s="25">
        <f t="shared" si="25"/>
        <v>0</v>
      </c>
      <c r="BL4" s="25"/>
      <c r="BM4" s="25"/>
      <c r="BN4" s="18">
        <f t="shared" si="17"/>
        <v>2</v>
      </c>
      <c r="BO4" s="18">
        <f t="shared" si="18"/>
        <v>1</v>
      </c>
      <c r="BP4" s="18">
        <f t="shared" si="19"/>
        <v>0</v>
      </c>
      <c r="BQ4" s="1" t="s">
        <v>214</v>
      </c>
      <c r="BR4" s="43"/>
    </row>
    <row r="5" ht="12.75" customHeight="1">
      <c r="A5" s="41">
        <v>4.0</v>
      </c>
      <c r="B5" s="42" t="s">
        <v>49</v>
      </c>
      <c r="C5" s="42" t="s">
        <v>50</v>
      </c>
      <c r="D5" s="42" t="s">
        <v>221</v>
      </c>
      <c r="E5" s="13" t="s">
        <v>27</v>
      </c>
      <c r="F5" s="14">
        <f t="shared" si="7"/>
        <v>25</v>
      </c>
      <c r="G5" s="15" t="str">
        <f t="shared" si="8"/>
        <v>2-1-0</v>
      </c>
      <c r="H5" s="14">
        <f t="shared" si="9"/>
        <v>320</v>
      </c>
      <c r="I5" s="13">
        <f t="shared" si="10"/>
        <v>3</v>
      </c>
      <c r="J5" s="14">
        <v>10.0</v>
      </c>
      <c r="K5" s="14">
        <v>110.0</v>
      </c>
      <c r="L5" s="14">
        <v>5.0</v>
      </c>
      <c r="M5" s="14">
        <v>90.0</v>
      </c>
      <c r="N5" s="14">
        <v>10.0</v>
      </c>
      <c r="O5" s="14">
        <v>120.0</v>
      </c>
      <c r="P5" s="25">
        <f t="shared" ref="P5:Q5" si="26">SUM(J5+L5+N5)</f>
        <v>25</v>
      </c>
      <c r="Q5" s="25">
        <f t="shared" si="26"/>
        <v>320</v>
      </c>
      <c r="R5" s="14"/>
      <c r="S5" s="14"/>
      <c r="T5" s="14"/>
      <c r="U5" s="14"/>
      <c r="V5" s="14"/>
      <c r="W5" s="14"/>
      <c r="X5" s="25">
        <f t="shared" ref="X5:Y5" si="27">SUM(R5+T5+V5)</f>
        <v>0</v>
      </c>
      <c r="Y5" s="25">
        <f t="shared" si="27"/>
        <v>0</v>
      </c>
      <c r="Z5" s="14"/>
      <c r="AA5" s="14"/>
      <c r="AB5" s="14"/>
      <c r="AC5" s="14"/>
      <c r="AD5" s="14"/>
      <c r="AE5" s="14"/>
      <c r="AF5" s="25">
        <f t="shared" ref="AF5:AG5" si="28">SUM(Z5+AB5+AD5)</f>
        <v>0</v>
      </c>
      <c r="AG5" s="25">
        <f t="shared" si="28"/>
        <v>0</v>
      </c>
      <c r="AH5" s="14"/>
      <c r="AI5" s="14"/>
      <c r="AJ5" s="14"/>
      <c r="AK5" s="14"/>
      <c r="AL5" s="14"/>
      <c r="AM5" s="14"/>
      <c r="AN5" s="25">
        <f t="shared" ref="AN5:AO5" si="29">SUM(AH5+AJ5+AL5)</f>
        <v>0</v>
      </c>
      <c r="AO5" s="25">
        <f t="shared" si="29"/>
        <v>0</v>
      </c>
      <c r="AP5" s="14"/>
      <c r="AQ5" s="14"/>
      <c r="AR5" s="14"/>
      <c r="AS5" s="14"/>
      <c r="AT5" s="14"/>
      <c r="AU5" s="14"/>
      <c r="AV5" s="25">
        <f t="shared" ref="AV5:AW5" si="30">SUM(AP5+AR5+AT5)</f>
        <v>0</v>
      </c>
      <c r="AW5" s="25">
        <f t="shared" si="30"/>
        <v>0</v>
      </c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25">
        <f t="shared" ref="BJ5:BK5" si="31">SUM(AX5+AZ5+BB5+BD5+BF5+BH5)</f>
        <v>0</v>
      </c>
      <c r="BK5" s="25">
        <f t="shared" si="31"/>
        <v>0</v>
      </c>
      <c r="BL5" s="25">
        <f>SUM(P5+X5+AF5+AN5+AV5)/(SUM(COUNTA(J5:AW5)/2)-5)</f>
        <v>8.333333333</v>
      </c>
      <c r="BM5" s="25">
        <f>(SUM(BL5-G5))*-1</f>
        <v>36548.66667</v>
      </c>
      <c r="BN5" s="18">
        <f t="shared" si="17"/>
        <v>2</v>
      </c>
      <c r="BO5" s="18">
        <f t="shared" si="18"/>
        <v>1</v>
      </c>
      <c r="BP5" s="18">
        <f t="shared" si="19"/>
        <v>0</v>
      </c>
      <c r="BQ5" s="1" t="s">
        <v>214</v>
      </c>
      <c r="BR5" s="43"/>
    </row>
    <row r="6" ht="12.75" customHeight="1">
      <c r="A6" s="41">
        <v>5.0</v>
      </c>
      <c r="B6" s="42" t="s">
        <v>127</v>
      </c>
      <c r="C6" s="42" t="s">
        <v>88</v>
      </c>
      <c r="D6" s="42" t="s">
        <v>222</v>
      </c>
      <c r="E6" s="13" t="s">
        <v>27</v>
      </c>
      <c r="F6" s="14">
        <f t="shared" si="7"/>
        <v>12</v>
      </c>
      <c r="G6" s="15" t="str">
        <f t="shared" si="8"/>
        <v>0-2-1</v>
      </c>
      <c r="H6" s="14">
        <f t="shared" si="9"/>
        <v>240</v>
      </c>
      <c r="I6" s="13">
        <f t="shared" si="10"/>
        <v>3</v>
      </c>
      <c r="J6" s="14">
        <v>5.0</v>
      </c>
      <c r="K6" s="14">
        <v>80.0</v>
      </c>
      <c r="L6" s="14">
        <v>6.0</v>
      </c>
      <c r="M6" s="14">
        <v>100.0</v>
      </c>
      <c r="N6" s="14">
        <v>1.0</v>
      </c>
      <c r="O6" s="14">
        <v>60.0</v>
      </c>
      <c r="P6" s="25">
        <f t="shared" ref="P6:Q6" si="32">SUM(J6+L6+N6)</f>
        <v>12</v>
      </c>
      <c r="Q6" s="25">
        <f t="shared" si="32"/>
        <v>240</v>
      </c>
      <c r="R6" s="14"/>
      <c r="S6" s="14"/>
      <c r="T6" s="14"/>
      <c r="U6" s="14"/>
      <c r="V6" s="14"/>
      <c r="W6" s="14"/>
      <c r="X6" s="25">
        <f t="shared" ref="X6:Y6" si="33">SUM(R6+T6+V6)</f>
        <v>0</v>
      </c>
      <c r="Y6" s="25">
        <f t="shared" si="33"/>
        <v>0</v>
      </c>
      <c r="Z6" s="14"/>
      <c r="AA6" s="14"/>
      <c r="AB6" s="14"/>
      <c r="AC6" s="14"/>
      <c r="AD6" s="14"/>
      <c r="AE6" s="14"/>
      <c r="AF6" s="25">
        <f t="shared" ref="AF6:AG6" si="34">SUM(Z6+AB6+AD6)</f>
        <v>0</v>
      </c>
      <c r="AG6" s="25">
        <f t="shared" si="34"/>
        <v>0</v>
      </c>
      <c r="AH6" s="14"/>
      <c r="AI6" s="14"/>
      <c r="AJ6" s="14"/>
      <c r="AK6" s="14"/>
      <c r="AL6" s="14"/>
      <c r="AM6" s="14"/>
      <c r="AN6" s="25">
        <f t="shared" ref="AN6:AO6" si="35">SUM(AH6+AJ6+AL6)</f>
        <v>0</v>
      </c>
      <c r="AO6" s="25">
        <f t="shared" si="35"/>
        <v>0</v>
      </c>
      <c r="AP6" s="14"/>
      <c r="AQ6" s="14"/>
      <c r="AR6" s="14"/>
      <c r="AS6" s="14"/>
      <c r="AT6" s="14"/>
      <c r="AU6" s="14"/>
      <c r="AV6" s="25">
        <f t="shared" ref="AV6:AW6" si="36">SUM(AP6+AR6+AT6)</f>
        <v>0</v>
      </c>
      <c r="AW6" s="25">
        <f t="shared" si="36"/>
        <v>0</v>
      </c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25">
        <f t="shared" ref="BJ6:BK6" si="37">SUM(AX6+AZ6+BB6+BD6+BF6+BH6)</f>
        <v>0</v>
      </c>
      <c r="BK6" s="25">
        <f t="shared" si="37"/>
        <v>0</v>
      </c>
      <c r="BL6" s="25"/>
      <c r="BM6" s="25"/>
      <c r="BN6" s="18">
        <f t="shared" si="17"/>
        <v>0</v>
      </c>
      <c r="BO6" s="18">
        <f t="shared" si="18"/>
        <v>2</v>
      </c>
      <c r="BP6" s="18">
        <f t="shared" si="19"/>
        <v>1</v>
      </c>
      <c r="BQ6" s="1" t="s">
        <v>214</v>
      </c>
      <c r="BR6" s="43"/>
    </row>
    <row r="7" ht="12.75" customHeight="1">
      <c r="A7" s="1">
        <v>6.0</v>
      </c>
      <c r="B7" s="42" t="s">
        <v>223</v>
      </c>
      <c r="C7" s="42" t="s">
        <v>224</v>
      </c>
      <c r="D7" s="42" t="s">
        <v>225</v>
      </c>
      <c r="E7" s="13" t="s">
        <v>27</v>
      </c>
      <c r="F7" s="14">
        <f t="shared" si="7"/>
        <v>12</v>
      </c>
      <c r="G7" s="15" t="str">
        <f t="shared" si="8"/>
        <v>1-0-2</v>
      </c>
      <c r="H7" s="14">
        <f t="shared" si="9"/>
        <v>90</v>
      </c>
      <c r="I7" s="13">
        <f t="shared" si="10"/>
        <v>3</v>
      </c>
      <c r="J7" s="14">
        <v>1.0</v>
      </c>
      <c r="K7" s="14">
        <v>10.0</v>
      </c>
      <c r="L7" s="14">
        <v>10.0</v>
      </c>
      <c r="M7" s="14">
        <v>70.0</v>
      </c>
      <c r="N7" s="14">
        <v>1.0</v>
      </c>
      <c r="O7" s="14">
        <v>10.0</v>
      </c>
      <c r="P7" s="25">
        <f t="shared" ref="P7:Q7" si="38">SUM(J7+L7+N7)</f>
        <v>12</v>
      </c>
      <c r="Q7" s="25">
        <f t="shared" si="38"/>
        <v>90</v>
      </c>
      <c r="R7" s="14"/>
      <c r="S7" s="14"/>
      <c r="T7" s="14"/>
      <c r="U7" s="14"/>
      <c r="V7" s="14"/>
      <c r="W7" s="14"/>
      <c r="X7" s="25">
        <f t="shared" ref="X7:Y7" si="39">SUM(R7+T7+V7)</f>
        <v>0</v>
      </c>
      <c r="Y7" s="25">
        <f t="shared" si="39"/>
        <v>0</v>
      </c>
      <c r="Z7" s="14"/>
      <c r="AA7" s="14"/>
      <c r="AB7" s="14"/>
      <c r="AC7" s="14"/>
      <c r="AD7" s="14"/>
      <c r="AE7" s="14"/>
      <c r="AF7" s="25">
        <f t="shared" ref="AF7:AG7" si="40">SUM(Z7+AB7+AD7)</f>
        <v>0</v>
      </c>
      <c r="AG7" s="25">
        <f t="shared" si="40"/>
        <v>0</v>
      </c>
      <c r="AH7" s="14"/>
      <c r="AI7" s="14"/>
      <c r="AJ7" s="14"/>
      <c r="AK7" s="14"/>
      <c r="AL7" s="14"/>
      <c r="AM7" s="14"/>
      <c r="AN7" s="25">
        <f t="shared" ref="AN7:AO7" si="41">SUM(AH7+AJ7+AL7)</f>
        <v>0</v>
      </c>
      <c r="AO7" s="25">
        <f t="shared" si="41"/>
        <v>0</v>
      </c>
      <c r="AP7" s="14"/>
      <c r="AQ7" s="14"/>
      <c r="AR7" s="14"/>
      <c r="AS7" s="14"/>
      <c r="AT7" s="14"/>
      <c r="AU7" s="14"/>
      <c r="AV7" s="25">
        <f t="shared" ref="AV7:AW7" si="42">SUM(AP7+AR7+AT7)</f>
        <v>0</v>
      </c>
      <c r="AW7" s="25">
        <f t="shared" si="42"/>
        <v>0</v>
      </c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25">
        <f t="shared" ref="BJ7:BK7" si="43">SUM(AX7+AZ7+BB7+BD7+BF7+BH7)</f>
        <v>0</v>
      </c>
      <c r="BK7" s="25">
        <f t="shared" si="43"/>
        <v>0</v>
      </c>
      <c r="BL7" s="25"/>
      <c r="BM7" s="25"/>
      <c r="BN7" s="18">
        <f t="shared" si="17"/>
        <v>1</v>
      </c>
      <c r="BO7" s="18">
        <f t="shared" si="18"/>
        <v>0</v>
      </c>
      <c r="BP7" s="18">
        <f t="shared" si="19"/>
        <v>2</v>
      </c>
      <c r="BQ7" s="1" t="s">
        <v>214</v>
      </c>
      <c r="BR7" s="43"/>
    </row>
    <row r="8" ht="12.75" customHeight="1">
      <c r="A8" s="41">
        <v>7.0</v>
      </c>
      <c r="B8" s="42" t="s">
        <v>145</v>
      </c>
      <c r="C8" s="42" t="s">
        <v>212</v>
      </c>
      <c r="D8" s="42" t="s">
        <v>226</v>
      </c>
      <c r="E8" s="13" t="s">
        <v>27</v>
      </c>
      <c r="F8" s="14">
        <f t="shared" si="7"/>
        <v>11</v>
      </c>
      <c r="G8" s="15" t="str">
        <f t="shared" si="8"/>
        <v>0-2-1</v>
      </c>
      <c r="H8" s="14">
        <f t="shared" si="9"/>
        <v>140</v>
      </c>
      <c r="I8" s="13">
        <f t="shared" si="10"/>
        <v>3</v>
      </c>
      <c r="J8" s="14">
        <v>5.0</v>
      </c>
      <c r="K8" s="14">
        <v>70.0</v>
      </c>
      <c r="L8" s="14">
        <v>1.0</v>
      </c>
      <c r="M8" s="14">
        <v>20.0</v>
      </c>
      <c r="N8" s="14">
        <v>5.0</v>
      </c>
      <c r="O8" s="14">
        <v>50.0</v>
      </c>
      <c r="P8" s="25">
        <f t="shared" ref="P8:Q8" si="44">SUM(J8+L8+N8)</f>
        <v>11</v>
      </c>
      <c r="Q8" s="25">
        <f t="shared" si="44"/>
        <v>140</v>
      </c>
      <c r="R8" s="14"/>
      <c r="S8" s="14"/>
      <c r="T8" s="14"/>
      <c r="U8" s="14"/>
      <c r="V8" s="14"/>
      <c r="W8" s="14"/>
      <c r="X8" s="25">
        <f t="shared" ref="X8:Y8" si="45">SUM(R8+T8+V8)</f>
        <v>0</v>
      </c>
      <c r="Y8" s="25">
        <f t="shared" si="45"/>
        <v>0</v>
      </c>
      <c r="Z8" s="14"/>
      <c r="AA8" s="14"/>
      <c r="AB8" s="14"/>
      <c r="AC8" s="14"/>
      <c r="AD8" s="14"/>
      <c r="AE8" s="14"/>
      <c r="AF8" s="25">
        <f t="shared" ref="AF8:AG8" si="46">SUM(Z8+AB8+AD8)</f>
        <v>0</v>
      </c>
      <c r="AG8" s="25">
        <f t="shared" si="46"/>
        <v>0</v>
      </c>
      <c r="AH8" s="14"/>
      <c r="AI8" s="14"/>
      <c r="AJ8" s="14"/>
      <c r="AK8" s="14"/>
      <c r="AL8" s="14"/>
      <c r="AM8" s="14"/>
      <c r="AN8" s="25">
        <f t="shared" ref="AN8:AO8" si="47">SUM(AH8+AJ8+AL8)</f>
        <v>0</v>
      </c>
      <c r="AO8" s="25">
        <f t="shared" si="47"/>
        <v>0</v>
      </c>
      <c r="AP8" s="14"/>
      <c r="AQ8" s="14"/>
      <c r="AR8" s="14"/>
      <c r="AS8" s="14"/>
      <c r="AT8" s="14"/>
      <c r="AU8" s="14"/>
      <c r="AV8" s="25">
        <f t="shared" ref="AV8:AW8" si="48">SUM(AP8+AR8+AT8)</f>
        <v>0</v>
      </c>
      <c r="AW8" s="25">
        <f t="shared" si="48"/>
        <v>0</v>
      </c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25">
        <f t="shared" ref="BJ8:BK8" si="49">SUM(AX8+AZ8+BB8+BD8+BF8+BH8)</f>
        <v>0</v>
      </c>
      <c r="BK8" s="25">
        <f t="shared" si="49"/>
        <v>0</v>
      </c>
      <c r="BL8" s="25"/>
      <c r="BM8" s="25"/>
      <c r="BN8" s="18">
        <f t="shared" si="17"/>
        <v>0</v>
      </c>
      <c r="BO8" s="18">
        <f t="shared" si="18"/>
        <v>2</v>
      </c>
      <c r="BP8" s="18">
        <f t="shared" si="19"/>
        <v>1</v>
      </c>
      <c r="BQ8" s="1" t="s">
        <v>214</v>
      </c>
      <c r="BR8" s="43"/>
    </row>
    <row r="9" ht="12.75" customHeight="1">
      <c r="A9" s="41">
        <v>8.0</v>
      </c>
      <c r="B9" s="42" t="s">
        <v>227</v>
      </c>
      <c r="C9" s="42" t="s">
        <v>89</v>
      </c>
      <c r="D9" s="42" t="s">
        <v>228</v>
      </c>
      <c r="E9" s="13" t="s">
        <v>27</v>
      </c>
      <c r="F9" s="14">
        <f t="shared" si="7"/>
        <v>11</v>
      </c>
      <c r="G9" s="15" t="str">
        <f t="shared" si="8"/>
        <v>0-2-1</v>
      </c>
      <c r="H9" s="14">
        <f t="shared" si="9"/>
        <v>120</v>
      </c>
      <c r="I9" s="13">
        <f t="shared" si="10"/>
        <v>3</v>
      </c>
      <c r="J9" s="14">
        <v>5.0</v>
      </c>
      <c r="K9" s="14">
        <v>40.0</v>
      </c>
      <c r="L9" s="14">
        <v>1.0</v>
      </c>
      <c r="M9" s="14">
        <v>40.0</v>
      </c>
      <c r="N9" s="14">
        <v>5.0</v>
      </c>
      <c r="O9" s="14">
        <v>40.0</v>
      </c>
      <c r="P9" s="25">
        <f t="shared" ref="P9:Q9" si="50">SUM(J9+L9+N9)</f>
        <v>11</v>
      </c>
      <c r="Q9" s="25">
        <f t="shared" si="50"/>
        <v>120</v>
      </c>
      <c r="R9" s="14"/>
      <c r="S9" s="14"/>
      <c r="T9" s="14"/>
      <c r="U9" s="14"/>
      <c r="V9" s="14"/>
      <c r="W9" s="14"/>
      <c r="X9" s="25">
        <f t="shared" ref="X9:Y9" si="51">SUM(R9+T9+V9)</f>
        <v>0</v>
      </c>
      <c r="Y9" s="25">
        <f t="shared" si="51"/>
        <v>0</v>
      </c>
      <c r="Z9" s="14"/>
      <c r="AA9" s="14"/>
      <c r="AB9" s="14"/>
      <c r="AC9" s="14"/>
      <c r="AD9" s="14"/>
      <c r="AE9" s="14"/>
      <c r="AF9" s="25">
        <f t="shared" ref="AF9:AG9" si="52">SUM(Z9+AB9+AD9)</f>
        <v>0</v>
      </c>
      <c r="AG9" s="25">
        <f t="shared" si="52"/>
        <v>0</v>
      </c>
      <c r="AH9" s="14"/>
      <c r="AI9" s="14"/>
      <c r="AJ9" s="14"/>
      <c r="AK9" s="14"/>
      <c r="AL9" s="14"/>
      <c r="AM9" s="14"/>
      <c r="AN9" s="25">
        <f t="shared" ref="AN9:AO9" si="53">SUM(AH9+AJ9+AL9)</f>
        <v>0</v>
      </c>
      <c r="AO9" s="25">
        <f t="shared" si="53"/>
        <v>0</v>
      </c>
      <c r="AP9" s="14"/>
      <c r="AQ9" s="14"/>
      <c r="AR9" s="14"/>
      <c r="AS9" s="14"/>
      <c r="AT9" s="14"/>
      <c r="AU9" s="14"/>
      <c r="AV9" s="25">
        <f t="shared" ref="AV9:AW9" si="54">SUM(AP9+AR9+AT9)</f>
        <v>0</v>
      </c>
      <c r="AW9" s="25">
        <f t="shared" si="54"/>
        <v>0</v>
      </c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25">
        <f t="shared" ref="BJ9:BK9" si="55">SUM(AX9+AZ9+BB9+BD9+BF9+BH9)</f>
        <v>0</v>
      </c>
      <c r="BK9" s="25">
        <f t="shared" si="55"/>
        <v>0</v>
      </c>
      <c r="BL9" s="25"/>
      <c r="BM9" s="25"/>
      <c r="BN9" s="18">
        <f t="shared" si="17"/>
        <v>0</v>
      </c>
      <c r="BO9" s="18">
        <f t="shared" si="18"/>
        <v>2</v>
      </c>
      <c r="BP9" s="18">
        <f t="shared" si="19"/>
        <v>1</v>
      </c>
      <c r="BQ9" s="1" t="s">
        <v>214</v>
      </c>
      <c r="BR9" s="43"/>
    </row>
    <row r="10" ht="12.75" customHeight="1">
      <c r="A10" s="41">
        <v>9.0</v>
      </c>
      <c r="B10" s="42" t="s">
        <v>229</v>
      </c>
      <c r="C10" s="42" t="s">
        <v>230</v>
      </c>
      <c r="D10" s="42" t="s">
        <v>231</v>
      </c>
      <c r="E10" s="13" t="s">
        <v>27</v>
      </c>
      <c r="F10" s="14">
        <f t="shared" si="7"/>
        <v>7</v>
      </c>
      <c r="G10" s="15" t="str">
        <f t="shared" si="8"/>
        <v>0-1-2</v>
      </c>
      <c r="H10" s="14">
        <f t="shared" si="9"/>
        <v>80</v>
      </c>
      <c r="I10" s="13">
        <f t="shared" si="10"/>
        <v>3</v>
      </c>
      <c r="J10" s="14">
        <v>5.0</v>
      </c>
      <c r="K10" s="14">
        <v>50.0</v>
      </c>
      <c r="L10" s="14">
        <v>1.0</v>
      </c>
      <c r="M10" s="14">
        <v>10.0</v>
      </c>
      <c r="N10" s="14">
        <v>1.0</v>
      </c>
      <c r="O10" s="14">
        <v>20.0</v>
      </c>
      <c r="P10" s="25">
        <f t="shared" ref="P10:Q10" si="56">SUM(J10+L10+N10)</f>
        <v>7</v>
      </c>
      <c r="Q10" s="25">
        <f t="shared" si="56"/>
        <v>80</v>
      </c>
      <c r="R10" s="14"/>
      <c r="S10" s="14"/>
      <c r="T10" s="14"/>
      <c r="U10" s="14"/>
      <c r="V10" s="14"/>
      <c r="W10" s="14"/>
      <c r="X10" s="25">
        <f t="shared" ref="X10:Y10" si="57">SUM(R10+T10+V10)</f>
        <v>0</v>
      </c>
      <c r="Y10" s="25">
        <f t="shared" si="57"/>
        <v>0</v>
      </c>
      <c r="Z10" s="14"/>
      <c r="AA10" s="14"/>
      <c r="AB10" s="14"/>
      <c r="AC10" s="14"/>
      <c r="AD10" s="14"/>
      <c r="AE10" s="14"/>
      <c r="AF10" s="25">
        <f t="shared" ref="AF10:AG10" si="58">SUM(Z10+AB10+AD10)</f>
        <v>0</v>
      </c>
      <c r="AG10" s="25">
        <f t="shared" si="58"/>
        <v>0</v>
      </c>
      <c r="AH10" s="14"/>
      <c r="AI10" s="14"/>
      <c r="AJ10" s="14"/>
      <c r="AK10" s="14"/>
      <c r="AL10" s="14"/>
      <c r="AM10" s="14"/>
      <c r="AN10" s="25">
        <f t="shared" ref="AN10:AO10" si="59">SUM(AH10+AJ10+AL10)</f>
        <v>0</v>
      </c>
      <c r="AO10" s="25">
        <f t="shared" si="59"/>
        <v>0</v>
      </c>
      <c r="AP10" s="14"/>
      <c r="AQ10" s="14"/>
      <c r="AR10" s="14"/>
      <c r="AS10" s="14"/>
      <c r="AT10" s="14"/>
      <c r="AU10" s="14"/>
      <c r="AV10" s="25">
        <f t="shared" ref="AV10:AW10" si="60">SUM(AP10+AR10+AT10)</f>
        <v>0</v>
      </c>
      <c r="AW10" s="25">
        <f t="shared" si="60"/>
        <v>0</v>
      </c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25">
        <f t="shared" ref="BJ10:BK10" si="61">SUM(AX10+AZ10+BB10+BD10+BF10+BH10)</f>
        <v>0</v>
      </c>
      <c r="BK10" s="25">
        <f t="shared" si="61"/>
        <v>0</v>
      </c>
      <c r="BL10" s="25"/>
      <c r="BM10" s="25"/>
      <c r="BN10" s="18">
        <f t="shared" si="17"/>
        <v>0</v>
      </c>
      <c r="BO10" s="18">
        <f t="shared" si="18"/>
        <v>1</v>
      </c>
      <c r="BP10" s="18">
        <f t="shared" si="19"/>
        <v>2</v>
      </c>
      <c r="BQ10" s="1" t="s">
        <v>214</v>
      </c>
      <c r="BR10" s="43"/>
    </row>
    <row r="11" ht="12.75" customHeight="1">
      <c r="A11" s="41">
        <v>10.0</v>
      </c>
      <c r="B11" s="42" t="s">
        <v>232</v>
      </c>
      <c r="C11" s="42" t="s">
        <v>233</v>
      </c>
      <c r="D11" s="42" t="s">
        <v>234</v>
      </c>
      <c r="E11" s="13" t="s">
        <v>27</v>
      </c>
      <c r="F11" s="14">
        <f t="shared" si="7"/>
        <v>3</v>
      </c>
      <c r="G11" s="15" t="str">
        <f t="shared" si="8"/>
        <v>0-0-3</v>
      </c>
      <c r="H11" s="14">
        <f t="shared" si="9"/>
        <v>70</v>
      </c>
      <c r="I11" s="13">
        <f t="shared" si="10"/>
        <v>3</v>
      </c>
      <c r="J11" s="14">
        <v>1.0</v>
      </c>
      <c r="K11" s="14">
        <v>30.0</v>
      </c>
      <c r="L11" s="14">
        <v>1.0</v>
      </c>
      <c r="M11" s="14">
        <v>40.0</v>
      </c>
      <c r="N11" s="14">
        <v>1.0</v>
      </c>
      <c r="O11" s="14">
        <v>0.0</v>
      </c>
      <c r="P11" s="25">
        <f t="shared" ref="P11:Q11" si="62">SUM(J11+L11+N11)</f>
        <v>3</v>
      </c>
      <c r="Q11" s="25">
        <f t="shared" si="62"/>
        <v>70</v>
      </c>
      <c r="R11" s="14"/>
      <c r="S11" s="14"/>
      <c r="T11" s="14"/>
      <c r="U11" s="14"/>
      <c r="V11" s="14"/>
      <c r="W11" s="14"/>
      <c r="X11" s="25">
        <f t="shared" ref="X11:Y11" si="63">SUM(R11+T11+V11)</f>
        <v>0</v>
      </c>
      <c r="Y11" s="25">
        <f t="shared" si="63"/>
        <v>0</v>
      </c>
      <c r="Z11" s="14"/>
      <c r="AA11" s="14"/>
      <c r="AB11" s="14"/>
      <c r="AC11" s="14"/>
      <c r="AD11" s="14"/>
      <c r="AE11" s="14"/>
      <c r="AF11" s="25">
        <f t="shared" ref="AF11:AG11" si="64">SUM(Z11+AB11+AD11)</f>
        <v>0</v>
      </c>
      <c r="AG11" s="25">
        <f t="shared" si="64"/>
        <v>0</v>
      </c>
      <c r="AH11" s="14"/>
      <c r="AI11" s="14"/>
      <c r="AJ11" s="14"/>
      <c r="AK11" s="14"/>
      <c r="AL11" s="14"/>
      <c r="AM11" s="14"/>
      <c r="AN11" s="25">
        <f t="shared" ref="AN11:AO11" si="65">SUM(AH11+AJ11+AL11)</f>
        <v>0</v>
      </c>
      <c r="AO11" s="25">
        <f t="shared" si="65"/>
        <v>0</v>
      </c>
      <c r="AP11" s="14"/>
      <c r="AQ11" s="14"/>
      <c r="AR11" s="14"/>
      <c r="AS11" s="14"/>
      <c r="AT11" s="14"/>
      <c r="AU11" s="14"/>
      <c r="AV11" s="25">
        <f t="shared" ref="AV11:AW11" si="66">SUM(AP11+AR11+AT11)</f>
        <v>0</v>
      </c>
      <c r="AW11" s="25">
        <f t="shared" si="66"/>
        <v>0</v>
      </c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25">
        <f t="shared" ref="BJ11:BK11" si="67">SUM(AX11+AZ11+BB11+BD11+BF11+BH11)</f>
        <v>0</v>
      </c>
      <c r="BK11" s="25">
        <f t="shared" si="67"/>
        <v>0</v>
      </c>
      <c r="BL11" s="25"/>
      <c r="BM11" s="25"/>
      <c r="BN11" s="18">
        <f t="shared" si="17"/>
        <v>0</v>
      </c>
      <c r="BO11" s="18">
        <f t="shared" si="18"/>
        <v>0</v>
      </c>
      <c r="BP11" s="18">
        <f t="shared" si="19"/>
        <v>3</v>
      </c>
      <c r="BQ11" s="1" t="s">
        <v>214</v>
      </c>
      <c r="BR11" s="43"/>
    </row>
    <row r="12" ht="12.75" customHeight="1">
      <c r="A12" s="1">
        <v>1.0</v>
      </c>
      <c r="B12" s="44" t="s">
        <v>31</v>
      </c>
      <c r="C12" s="44" t="s">
        <v>32</v>
      </c>
      <c r="D12" s="44" t="s">
        <v>220</v>
      </c>
      <c r="E12" s="13" t="s">
        <v>57</v>
      </c>
      <c r="F12" s="25">
        <f t="shared" si="7"/>
        <v>340</v>
      </c>
      <c r="G12" s="26">
        <f t="shared" ref="G12:G40" si="74">IF(I12=0,0,SUM(F12/I12))</f>
        <v>113.3333333</v>
      </c>
      <c r="H12" s="25">
        <f t="shared" si="9"/>
        <v>1</v>
      </c>
      <c r="I12" s="13">
        <f t="shared" si="10"/>
        <v>3</v>
      </c>
      <c r="J12" s="45">
        <v>100.0</v>
      </c>
      <c r="K12" s="46">
        <v>0.0</v>
      </c>
      <c r="L12" s="45">
        <v>110.0</v>
      </c>
      <c r="M12" s="46">
        <v>0.0</v>
      </c>
      <c r="N12" s="45">
        <v>130.0</v>
      </c>
      <c r="O12" s="46">
        <v>1.0</v>
      </c>
      <c r="P12" s="47">
        <f t="shared" ref="P12:Q12" si="68">SUM(J12+L12+N12)</f>
        <v>340</v>
      </c>
      <c r="Q12" s="47">
        <f t="shared" si="68"/>
        <v>1</v>
      </c>
      <c r="R12" s="45"/>
      <c r="S12" s="46"/>
      <c r="T12" s="45"/>
      <c r="U12" s="46"/>
      <c r="V12" s="45"/>
      <c r="W12" s="46"/>
      <c r="X12" s="47">
        <f t="shared" ref="X12:Y12" si="69">SUM(R12+T12+V12)</f>
        <v>0</v>
      </c>
      <c r="Y12" s="47">
        <f t="shared" si="69"/>
        <v>0</v>
      </c>
      <c r="Z12" s="45"/>
      <c r="AA12" s="46"/>
      <c r="AB12" s="45"/>
      <c r="AC12" s="46"/>
      <c r="AD12" s="45"/>
      <c r="AE12" s="46"/>
      <c r="AF12" s="47">
        <f t="shared" ref="AF12:AG12" si="70">SUM(Z12+AB12+AD12)</f>
        <v>0</v>
      </c>
      <c r="AG12" s="47">
        <f t="shared" si="70"/>
        <v>0</v>
      </c>
      <c r="AH12" s="45"/>
      <c r="AI12" s="46"/>
      <c r="AJ12" s="45"/>
      <c r="AK12" s="46"/>
      <c r="AL12" s="45"/>
      <c r="AM12" s="46"/>
      <c r="AN12" s="47">
        <f t="shared" ref="AN12:AO12" si="71">SUM(AH12+AJ12+AL12)</f>
        <v>0</v>
      </c>
      <c r="AO12" s="47">
        <f t="shared" si="71"/>
        <v>0</v>
      </c>
      <c r="AP12" s="45"/>
      <c r="AQ12" s="46"/>
      <c r="AR12" s="45"/>
      <c r="AS12" s="46"/>
      <c r="AT12" s="45"/>
      <c r="AU12" s="46"/>
      <c r="AV12" s="47">
        <f t="shared" ref="AV12:AW12" si="72">SUM(AP12+AR12+AT12)</f>
        <v>0</v>
      </c>
      <c r="AW12" s="47">
        <f t="shared" si="72"/>
        <v>0</v>
      </c>
      <c r="AX12" s="45"/>
      <c r="AY12" s="46"/>
      <c r="AZ12" s="45"/>
      <c r="BA12" s="46"/>
      <c r="BB12" s="45"/>
      <c r="BC12" s="46"/>
      <c r="BD12" s="45"/>
      <c r="BE12" s="46"/>
      <c r="BF12" s="45"/>
      <c r="BG12" s="46"/>
      <c r="BH12" s="45"/>
      <c r="BI12" s="46"/>
      <c r="BJ12" s="47">
        <f t="shared" ref="BJ12:BK12" si="73">SUM(AX12+AZ12+BB12+BD12+BF12+BH12)</f>
        <v>0</v>
      </c>
      <c r="BK12" s="47">
        <f t="shared" si="73"/>
        <v>0</v>
      </c>
      <c r="BL12" s="48">
        <f t="shared" ref="BL12:BL40" si="81">SUM(P12+X12+AF12+AN12+AV12)/(SUM(COUNTA(J12:AW12)/2)-5)</f>
        <v>113.3333333</v>
      </c>
      <c r="BM12" s="48">
        <f t="shared" ref="BM12:BM40" si="82">(SUM(BL12-G12))*-1</f>
        <v>0</v>
      </c>
      <c r="BN12" s="49"/>
      <c r="BO12" s="43"/>
      <c r="BP12" s="43"/>
      <c r="BQ12" s="1" t="s">
        <v>214</v>
      </c>
      <c r="BR12" s="43"/>
    </row>
    <row r="13" ht="12.75" customHeight="1">
      <c r="A13" s="1">
        <v>2.0</v>
      </c>
      <c r="B13" s="44" t="s">
        <v>59</v>
      </c>
      <c r="C13" s="44" t="s">
        <v>29</v>
      </c>
      <c r="D13" s="44" t="s">
        <v>221</v>
      </c>
      <c r="E13" s="13" t="s">
        <v>57</v>
      </c>
      <c r="F13" s="25">
        <f t="shared" si="7"/>
        <v>270</v>
      </c>
      <c r="G13" s="26">
        <f t="shared" si="74"/>
        <v>90</v>
      </c>
      <c r="H13" s="25">
        <f t="shared" si="9"/>
        <v>0</v>
      </c>
      <c r="I13" s="13">
        <f t="shared" si="10"/>
        <v>3</v>
      </c>
      <c r="J13" s="45">
        <v>90.0</v>
      </c>
      <c r="K13" s="46">
        <v>0.0</v>
      </c>
      <c r="L13" s="45">
        <v>90.0</v>
      </c>
      <c r="M13" s="46">
        <v>0.0</v>
      </c>
      <c r="N13" s="45">
        <v>90.0</v>
      </c>
      <c r="O13" s="46">
        <v>0.0</v>
      </c>
      <c r="P13" s="47">
        <f t="shared" ref="P13:Q13" si="75">SUM(J13+L13+N13)</f>
        <v>270</v>
      </c>
      <c r="Q13" s="47">
        <f t="shared" si="75"/>
        <v>0</v>
      </c>
      <c r="R13" s="45"/>
      <c r="S13" s="46"/>
      <c r="T13" s="45"/>
      <c r="U13" s="46"/>
      <c r="V13" s="45"/>
      <c r="W13" s="46"/>
      <c r="X13" s="47">
        <f t="shared" ref="X13:Y13" si="76">SUM(R13+T13+V13)</f>
        <v>0</v>
      </c>
      <c r="Y13" s="47">
        <f t="shared" si="76"/>
        <v>0</v>
      </c>
      <c r="Z13" s="45"/>
      <c r="AA13" s="46"/>
      <c r="AB13" s="45"/>
      <c r="AC13" s="46"/>
      <c r="AD13" s="45"/>
      <c r="AE13" s="46"/>
      <c r="AF13" s="47">
        <f t="shared" ref="AF13:AG13" si="77">SUM(Z13+AB13+AD13)</f>
        <v>0</v>
      </c>
      <c r="AG13" s="47">
        <f t="shared" si="77"/>
        <v>0</v>
      </c>
      <c r="AH13" s="45"/>
      <c r="AI13" s="46"/>
      <c r="AJ13" s="45"/>
      <c r="AK13" s="46"/>
      <c r="AL13" s="45"/>
      <c r="AM13" s="46"/>
      <c r="AN13" s="47">
        <f t="shared" ref="AN13:AO13" si="78">SUM(AH13+AJ13+AL13)</f>
        <v>0</v>
      </c>
      <c r="AO13" s="47">
        <f t="shared" si="78"/>
        <v>0</v>
      </c>
      <c r="AP13" s="45"/>
      <c r="AQ13" s="46"/>
      <c r="AR13" s="45"/>
      <c r="AS13" s="46"/>
      <c r="AT13" s="45"/>
      <c r="AU13" s="46"/>
      <c r="AV13" s="47">
        <f t="shared" ref="AV13:AW13" si="79">SUM(AP13+AR13+AT13)</f>
        <v>0</v>
      </c>
      <c r="AW13" s="47">
        <f t="shared" si="79"/>
        <v>0</v>
      </c>
      <c r="AX13" s="45"/>
      <c r="AY13" s="46"/>
      <c r="AZ13" s="45"/>
      <c r="BA13" s="46"/>
      <c r="BB13" s="45"/>
      <c r="BC13" s="46"/>
      <c r="BD13" s="45"/>
      <c r="BE13" s="46"/>
      <c r="BF13" s="45"/>
      <c r="BG13" s="46"/>
      <c r="BH13" s="45"/>
      <c r="BI13" s="46"/>
      <c r="BJ13" s="47">
        <f t="shared" ref="BJ13:BK13" si="80">SUM(AX13+AZ13+BB13+BD13+BF13+BH13)</f>
        <v>0</v>
      </c>
      <c r="BK13" s="47">
        <f t="shared" si="80"/>
        <v>0</v>
      </c>
      <c r="BL13" s="48">
        <f t="shared" si="81"/>
        <v>90</v>
      </c>
      <c r="BM13" s="48">
        <f t="shared" si="82"/>
        <v>0</v>
      </c>
      <c r="BN13" s="49"/>
      <c r="BO13" s="43"/>
      <c r="BP13" s="43"/>
      <c r="BQ13" s="1" t="s">
        <v>214</v>
      </c>
      <c r="BR13" s="43"/>
    </row>
    <row r="14" ht="12.75" customHeight="1">
      <c r="A14" s="1">
        <v>3.0</v>
      </c>
      <c r="B14" s="44" t="s">
        <v>76</v>
      </c>
      <c r="C14" s="44" t="s">
        <v>29</v>
      </c>
      <c r="D14" s="44" t="s">
        <v>213</v>
      </c>
      <c r="E14" s="13" t="s">
        <v>57</v>
      </c>
      <c r="F14" s="25">
        <f t="shared" si="7"/>
        <v>240</v>
      </c>
      <c r="G14" s="26">
        <f t="shared" si="74"/>
        <v>80</v>
      </c>
      <c r="H14" s="25">
        <f t="shared" si="9"/>
        <v>1</v>
      </c>
      <c r="I14" s="13">
        <f t="shared" si="10"/>
        <v>3</v>
      </c>
      <c r="J14" s="45">
        <v>60.0</v>
      </c>
      <c r="K14" s="46">
        <v>1.0</v>
      </c>
      <c r="L14" s="45">
        <v>110.0</v>
      </c>
      <c r="M14" s="46">
        <v>0.0</v>
      </c>
      <c r="N14" s="45">
        <v>70.0</v>
      </c>
      <c r="O14" s="46">
        <v>0.0</v>
      </c>
      <c r="P14" s="47">
        <f t="shared" ref="P14:Q14" si="83">SUM(J14+L14+N14)</f>
        <v>240</v>
      </c>
      <c r="Q14" s="47">
        <f t="shared" si="83"/>
        <v>1</v>
      </c>
      <c r="R14" s="45"/>
      <c r="S14" s="46"/>
      <c r="T14" s="45"/>
      <c r="U14" s="46"/>
      <c r="V14" s="45"/>
      <c r="W14" s="46"/>
      <c r="X14" s="47">
        <f t="shared" ref="X14:Y14" si="84">SUM(R14+T14+V14)</f>
        <v>0</v>
      </c>
      <c r="Y14" s="47">
        <f t="shared" si="84"/>
        <v>0</v>
      </c>
      <c r="Z14" s="45"/>
      <c r="AA14" s="46"/>
      <c r="AB14" s="45"/>
      <c r="AC14" s="46"/>
      <c r="AD14" s="45"/>
      <c r="AE14" s="46"/>
      <c r="AF14" s="47">
        <f t="shared" ref="AF14:AG14" si="85">SUM(Z14+AB14+AD14)</f>
        <v>0</v>
      </c>
      <c r="AG14" s="47">
        <f t="shared" si="85"/>
        <v>0</v>
      </c>
      <c r="AH14" s="45"/>
      <c r="AI14" s="46"/>
      <c r="AJ14" s="45"/>
      <c r="AK14" s="46"/>
      <c r="AL14" s="45"/>
      <c r="AM14" s="46"/>
      <c r="AN14" s="47">
        <f t="shared" ref="AN14:AO14" si="86">SUM(AH14+AJ14+AL14)</f>
        <v>0</v>
      </c>
      <c r="AO14" s="47">
        <f t="shared" si="86"/>
        <v>0</v>
      </c>
      <c r="AP14" s="45"/>
      <c r="AQ14" s="46"/>
      <c r="AR14" s="45"/>
      <c r="AS14" s="46"/>
      <c r="AT14" s="45"/>
      <c r="AU14" s="46"/>
      <c r="AV14" s="47">
        <f t="shared" ref="AV14:AW14" si="87">SUM(AP14+AR14+AT14)</f>
        <v>0</v>
      </c>
      <c r="AW14" s="47">
        <f t="shared" si="87"/>
        <v>0</v>
      </c>
      <c r="AX14" s="45"/>
      <c r="AY14" s="46"/>
      <c r="AZ14" s="45"/>
      <c r="BA14" s="46"/>
      <c r="BB14" s="45"/>
      <c r="BC14" s="46"/>
      <c r="BD14" s="45"/>
      <c r="BE14" s="46"/>
      <c r="BF14" s="45"/>
      <c r="BG14" s="46"/>
      <c r="BH14" s="45"/>
      <c r="BI14" s="46"/>
      <c r="BJ14" s="47">
        <f t="shared" ref="BJ14:BK14" si="88">SUM(AX14+AZ14+BB14+BD14+BF14+BH14)</f>
        <v>0</v>
      </c>
      <c r="BK14" s="47">
        <f t="shared" si="88"/>
        <v>0</v>
      </c>
      <c r="BL14" s="48">
        <f t="shared" si="81"/>
        <v>80</v>
      </c>
      <c r="BM14" s="48">
        <f t="shared" si="82"/>
        <v>0</v>
      </c>
      <c r="BN14" s="49"/>
      <c r="BO14" s="43"/>
      <c r="BP14" s="43"/>
      <c r="BQ14" s="1" t="s">
        <v>214</v>
      </c>
      <c r="BR14" s="43"/>
    </row>
    <row r="15" ht="12.75" customHeight="1">
      <c r="A15" s="1">
        <v>4.0</v>
      </c>
      <c r="B15" s="44" t="s">
        <v>235</v>
      </c>
      <c r="C15" s="44" t="s">
        <v>236</v>
      </c>
      <c r="D15" s="44" t="s">
        <v>222</v>
      </c>
      <c r="E15" s="13" t="s">
        <v>57</v>
      </c>
      <c r="F15" s="25">
        <f t="shared" si="7"/>
        <v>230</v>
      </c>
      <c r="G15" s="26">
        <f t="shared" si="74"/>
        <v>76.66666667</v>
      </c>
      <c r="H15" s="25">
        <f t="shared" si="9"/>
        <v>2</v>
      </c>
      <c r="I15" s="13">
        <f t="shared" si="10"/>
        <v>3</v>
      </c>
      <c r="J15" s="45">
        <v>90.0</v>
      </c>
      <c r="K15" s="46">
        <v>0.0</v>
      </c>
      <c r="L15" s="45">
        <v>80.0</v>
      </c>
      <c r="M15" s="46">
        <v>1.0</v>
      </c>
      <c r="N15" s="45">
        <v>60.0</v>
      </c>
      <c r="O15" s="46">
        <v>1.0</v>
      </c>
      <c r="P15" s="47">
        <f t="shared" ref="P15:Q15" si="89">SUM(J15+L15+N15)</f>
        <v>230</v>
      </c>
      <c r="Q15" s="47">
        <f t="shared" si="89"/>
        <v>2</v>
      </c>
      <c r="R15" s="45"/>
      <c r="S15" s="46"/>
      <c r="T15" s="45"/>
      <c r="U15" s="46"/>
      <c r="V15" s="45"/>
      <c r="W15" s="46"/>
      <c r="X15" s="47">
        <f t="shared" ref="X15:Y15" si="90">SUM(R15+T15+V15)</f>
        <v>0</v>
      </c>
      <c r="Y15" s="47">
        <f t="shared" si="90"/>
        <v>0</v>
      </c>
      <c r="Z15" s="45"/>
      <c r="AA15" s="46"/>
      <c r="AB15" s="45"/>
      <c r="AC15" s="46"/>
      <c r="AD15" s="45"/>
      <c r="AE15" s="46"/>
      <c r="AF15" s="47">
        <f t="shared" ref="AF15:AG15" si="91">SUM(Z15+AB15+AD15)</f>
        <v>0</v>
      </c>
      <c r="AG15" s="47">
        <f t="shared" si="91"/>
        <v>0</v>
      </c>
      <c r="AH15" s="45"/>
      <c r="AI15" s="46"/>
      <c r="AJ15" s="45"/>
      <c r="AK15" s="46"/>
      <c r="AL15" s="45"/>
      <c r="AM15" s="46"/>
      <c r="AN15" s="47">
        <f t="shared" ref="AN15:AO15" si="92">SUM(AH15+AJ15+AL15)</f>
        <v>0</v>
      </c>
      <c r="AO15" s="47">
        <f t="shared" si="92"/>
        <v>0</v>
      </c>
      <c r="AP15" s="45"/>
      <c r="AQ15" s="46"/>
      <c r="AR15" s="45"/>
      <c r="AS15" s="46"/>
      <c r="AT15" s="45"/>
      <c r="AU15" s="46"/>
      <c r="AV15" s="47">
        <f t="shared" ref="AV15:AW15" si="93">SUM(AP15+AR15+AT15)</f>
        <v>0</v>
      </c>
      <c r="AW15" s="47">
        <f t="shared" si="93"/>
        <v>0</v>
      </c>
      <c r="AX15" s="45"/>
      <c r="AY15" s="46"/>
      <c r="AZ15" s="45"/>
      <c r="BA15" s="46"/>
      <c r="BB15" s="45"/>
      <c r="BC15" s="46"/>
      <c r="BD15" s="45"/>
      <c r="BE15" s="46"/>
      <c r="BF15" s="45"/>
      <c r="BG15" s="46"/>
      <c r="BH15" s="45"/>
      <c r="BI15" s="46"/>
      <c r="BJ15" s="47">
        <f t="shared" ref="BJ15:BK15" si="94">SUM(AX15+AZ15+BB15+BD15+BF15+BH15)</f>
        <v>0</v>
      </c>
      <c r="BK15" s="47">
        <f t="shared" si="94"/>
        <v>0</v>
      </c>
      <c r="BL15" s="48">
        <f t="shared" si="81"/>
        <v>76.66666667</v>
      </c>
      <c r="BM15" s="48">
        <f t="shared" si="82"/>
        <v>0</v>
      </c>
      <c r="BN15" s="49"/>
      <c r="BO15" s="43"/>
      <c r="BP15" s="43"/>
      <c r="BQ15" s="1" t="s">
        <v>214</v>
      </c>
      <c r="BR15" s="43"/>
    </row>
    <row r="16" ht="12.75" customHeight="1">
      <c r="A16" s="1">
        <v>5.0</v>
      </c>
      <c r="B16" s="44" t="s">
        <v>237</v>
      </c>
      <c r="C16" s="44" t="s">
        <v>216</v>
      </c>
      <c r="D16" s="44" t="s">
        <v>217</v>
      </c>
      <c r="E16" s="13" t="s">
        <v>57</v>
      </c>
      <c r="F16" s="25">
        <f t="shared" si="7"/>
        <v>170</v>
      </c>
      <c r="G16" s="26">
        <f t="shared" si="74"/>
        <v>56.66666667</v>
      </c>
      <c r="H16" s="25">
        <f t="shared" si="9"/>
        <v>2</v>
      </c>
      <c r="I16" s="13">
        <f t="shared" si="10"/>
        <v>3</v>
      </c>
      <c r="J16" s="45">
        <v>40.0</v>
      </c>
      <c r="K16" s="46">
        <v>1.0</v>
      </c>
      <c r="L16" s="45">
        <v>60.0</v>
      </c>
      <c r="M16" s="46">
        <v>1.0</v>
      </c>
      <c r="N16" s="45">
        <v>70.0</v>
      </c>
      <c r="O16" s="46">
        <v>0.0</v>
      </c>
      <c r="P16" s="47">
        <f t="shared" ref="P16:Q16" si="95">SUM(J16+L16+N16)</f>
        <v>170</v>
      </c>
      <c r="Q16" s="47">
        <f t="shared" si="95"/>
        <v>2</v>
      </c>
      <c r="R16" s="45"/>
      <c r="S16" s="46"/>
      <c r="T16" s="45"/>
      <c r="U16" s="46"/>
      <c r="V16" s="45"/>
      <c r="W16" s="46"/>
      <c r="X16" s="47">
        <f t="shared" ref="X16:Y16" si="96">SUM(R16+T16+V16)</f>
        <v>0</v>
      </c>
      <c r="Y16" s="47">
        <f t="shared" si="96"/>
        <v>0</v>
      </c>
      <c r="Z16" s="45"/>
      <c r="AA16" s="46"/>
      <c r="AB16" s="45"/>
      <c r="AC16" s="46"/>
      <c r="AD16" s="45"/>
      <c r="AE16" s="46"/>
      <c r="AF16" s="47">
        <f t="shared" ref="AF16:AG16" si="97">SUM(Z16+AB16+AD16)</f>
        <v>0</v>
      </c>
      <c r="AG16" s="47">
        <f t="shared" si="97"/>
        <v>0</v>
      </c>
      <c r="AH16" s="45"/>
      <c r="AI16" s="46"/>
      <c r="AJ16" s="45"/>
      <c r="AK16" s="46"/>
      <c r="AL16" s="45"/>
      <c r="AM16" s="46"/>
      <c r="AN16" s="47">
        <f t="shared" ref="AN16:AO16" si="98">SUM(AH16+AJ16+AL16)</f>
        <v>0</v>
      </c>
      <c r="AO16" s="47">
        <f t="shared" si="98"/>
        <v>0</v>
      </c>
      <c r="AP16" s="45"/>
      <c r="AQ16" s="46"/>
      <c r="AR16" s="45"/>
      <c r="AS16" s="46"/>
      <c r="AT16" s="45"/>
      <c r="AU16" s="46"/>
      <c r="AV16" s="47">
        <f t="shared" ref="AV16:AW16" si="99">SUM(AP16+AR16+AT16)</f>
        <v>0</v>
      </c>
      <c r="AW16" s="47">
        <f t="shared" si="99"/>
        <v>0</v>
      </c>
      <c r="AX16" s="45"/>
      <c r="AY16" s="46"/>
      <c r="AZ16" s="45"/>
      <c r="BA16" s="46"/>
      <c r="BB16" s="45"/>
      <c r="BC16" s="46"/>
      <c r="BD16" s="45"/>
      <c r="BE16" s="46"/>
      <c r="BF16" s="45"/>
      <c r="BG16" s="46"/>
      <c r="BH16" s="45"/>
      <c r="BI16" s="46"/>
      <c r="BJ16" s="47">
        <f t="shared" ref="BJ16:BK16" si="100">SUM(AX16+AZ16+BB16+BD16+BF16+BH16)</f>
        <v>0</v>
      </c>
      <c r="BK16" s="47">
        <f t="shared" si="100"/>
        <v>0</v>
      </c>
      <c r="BL16" s="48">
        <f t="shared" si="81"/>
        <v>56.66666667</v>
      </c>
      <c r="BM16" s="48">
        <f t="shared" si="82"/>
        <v>0</v>
      </c>
      <c r="BN16" s="49"/>
      <c r="BO16" s="43"/>
      <c r="BP16" s="43"/>
      <c r="BQ16" s="1" t="s">
        <v>214</v>
      </c>
      <c r="BR16" s="43"/>
    </row>
    <row r="17" ht="12.75" customHeight="1">
      <c r="A17" s="1">
        <v>6.0</v>
      </c>
      <c r="B17" s="44" t="s">
        <v>114</v>
      </c>
      <c r="C17" s="44" t="s">
        <v>238</v>
      </c>
      <c r="D17" s="44" t="s">
        <v>228</v>
      </c>
      <c r="E17" s="13" t="s">
        <v>57</v>
      </c>
      <c r="F17" s="25">
        <f t="shared" si="7"/>
        <v>100</v>
      </c>
      <c r="G17" s="26">
        <f t="shared" si="74"/>
        <v>33.33333333</v>
      </c>
      <c r="H17" s="25">
        <f t="shared" si="9"/>
        <v>1</v>
      </c>
      <c r="I17" s="13">
        <f t="shared" si="10"/>
        <v>3</v>
      </c>
      <c r="J17" s="45">
        <v>40.0</v>
      </c>
      <c r="K17" s="46">
        <v>0.0</v>
      </c>
      <c r="L17" s="45">
        <v>20.0</v>
      </c>
      <c r="M17" s="46">
        <v>1.0</v>
      </c>
      <c r="N17" s="45">
        <v>40.0</v>
      </c>
      <c r="O17" s="46">
        <v>0.0</v>
      </c>
      <c r="P17" s="47">
        <f t="shared" ref="P17:Q17" si="101">SUM(J17+L17+N17)</f>
        <v>100</v>
      </c>
      <c r="Q17" s="47">
        <f t="shared" si="101"/>
        <v>1</v>
      </c>
      <c r="R17" s="45"/>
      <c r="S17" s="46"/>
      <c r="T17" s="45"/>
      <c r="U17" s="46"/>
      <c r="V17" s="45"/>
      <c r="W17" s="46"/>
      <c r="X17" s="47">
        <f t="shared" ref="X17:Y17" si="102">SUM(R17+T17+V17)</f>
        <v>0</v>
      </c>
      <c r="Y17" s="47">
        <f t="shared" si="102"/>
        <v>0</v>
      </c>
      <c r="Z17" s="45"/>
      <c r="AA17" s="46"/>
      <c r="AB17" s="45"/>
      <c r="AC17" s="46"/>
      <c r="AD17" s="45"/>
      <c r="AE17" s="46"/>
      <c r="AF17" s="47">
        <f t="shared" ref="AF17:AG17" si="103">SUM(Z17+AB17+AD17)</f>
        <v>0</v>
      </c>
      <c r="AG17" s="47">
        <f t="shared" si="103"/>
        <v>0</v>
      </c>
      <c r="AH17" s="45"/>
      <c r="AI17" s="46"/>
      <c r="AJ17" s="45"/>
      <c r="AK17" s="46"/>
      <c r="AL17" s="45"/>
      <c r="AM17" s="46"/>
      <c r="AN17" s="47">
        <f t="shared" ref="AN17:AO17" si="104">SUM(AH17+AJ17+AL17)</f>
        <v>0</v>
      </c>
      <c r="AO17" s="47">
        <f t="shared" si="104"/>
        <v>0</v>
      </c>
      <c r="AP17" s="45"/>
      <c r="AQ17" s="46"/>
      <c r="AR17" s="45"/>
      <c r="AS17" s="46"/>
      <c r="AT17" s="45"/>
      <c r="AU17" s="46"/>
      <c r="AV17" s="47">
        <f t="shared" ref="AV17:AW17" si="105">SUM(AP17+AR17+AT17)</f>
        <v>0</v>
      </c>
      <c r="AW17" s="47">
        <f t="shared" si="105"/>
        <v>0</v>
      </c>
      <c r="AX17" s="45"/>
      <c r="AY17" s="46"/>
      <c r="AZ17" s="45"/>
      <c r="BA17" s="46"/>
      <c r="BB17" s="45"/>
      <c r="BC17" s="46"/>
      <c r="BD17" s="45"/>
      <c r="BE17" s="46"/>
      <c r="BF17" s="45"/>
      <c r="BG17" s="46"/>
      <c r="BH17" s="45"/>
      <c r="BI17" s="46"/>
      <c r="BJ17" s="47">
        <f t="shared" ref="BJ17:BK17" si="106">SUM(AX17+AZ17+BB17+BD17+BF17+BH17)</f>
        <v>0</v>
      </c>
      <c r="BK17" s="47">
        <f t="shared" si="106"/>
        <v>0</v>
      </c>
      <c r="BL17" s="48">
        <f t="shared" si="81"/>
        <v>33.33333333</v>
      </c>
      <c r="BM17" s="48">
        <f t="shared" si="82"/>
        <v>0</v>
      </c>
      <c r="BN17" s="49"/>
      <c r="BO17" s="43"/>
      <c r="BP17" s="43"/>
      <c r="BQ17" s="1" t="s">
        <v>214</v>
      </c>
      <c r="BR17" s="43"/>
    </row>
    <row r="18" ht="12.75" customHeight="1">
      <c r="A18" s="50">
        <v>7.0</v>
      </c>
      <c r="B18" s="44" t="s">
        <v>71</v>
      </c>
      <c r="C18" s="44" t="s">
        <v>72</v>
      </c>
      <c r="D18" s="44" t="s">
        <v>226</v>
      </c>
      <c r="E18" s="13" t="s">
        <v>57</v>
      </c>
      <c r="F18" s="25">
        <f t="shared" si="7"/>
        <v>100</v>
      </c>
      <c r="G18" s="26">
        <f t="shared" si="74"/>
        <v>33.33333333</v>
      </c>
      <c r="H18" s="25">
        <f t="shared" si="9"/>
        <v>2</v>
      </c>
      <c r="I18" s="13">
        <f t="shared" si="10"/>
        <v>3</v>
      </c>
      <c r="J18" s="45">
        <v>40.0</v>
      </c>
      <c r="K18" s="46">
        <v>0.0</v>
      </c>
      <c r="L18" s="45">
        <v>20.0</v>
      </c>
      <c r="M18" s="46">
        <v>0.0</v>
      </c>
      <c r="N18" s="45">
        <v>40.0</v>
      </c>
      <c r="O18" s="46">
        <v>2.0</v>
      </c>
      <c r="P18" s="47">
        <f t="shared" ref="P18:Q18" si="107">SUM(J18+L18+N18)</f>
        <v>100</v>
      </c>
      <c r="Q18" s="47">
        <f t="shared" si="107"/>
        <v>2</v>
      </c>
      <c r="R18" s="45"/>
      <c r="S18" s="46"/>
      <c r="T18" s="45"/>
      <c r="U18" s="46"/>
      <c r="V18" s="45"/>
      <c r="W18" s="46"/>
      <c r="X18" s="47">
        <f t="shared" ref="X18:Y18" si="108">SUM(R18+T18+V18)</f>
        <v>0</v>
      </c>
      <c r="Y18" s="47">
        <f t="shared" si="108"/>
        <v>0</v>
      </c>
      <c r="Z18" s="45"/>
      <c r="AA18" s="46"/>
      <c r="AB18" s="45"/>
      <c r="AC18" s="46"/>
      <c r="AD18" s="45"/>
      <c r="AE18" s="46"/>
      <c r="AF18" s="47">
        <f t="shared" ref="AF18:AG18" si="109">SUM(Z18+AB18+AD18)</f>
        <v>0</v>
      </c>
      <c r="AG18" s="47">
        <f t="shared" si="109"/>
        <v>0</v>
      </c>
      <c r="AH18" s="45"/>
      <c r="AI18" s="46"/>
      <c r="AJ18" s="45"/>
      <c r="AK18" s="46"/>
      <c r="AL18" s="45"/>
      <c r="AM18" s="46"/>
      <c r="AN18" s="47">
        <f t="shared" ref="AN18:AO18" si="110">SUM(AH18+AJ18+AL18)</f>
        <v>0</v>
      </c>
      <c r="AO18" s="47">
        <f t="shared" si="110"/>
        <v>0</v>
      </c>
      <c r="AP18" s="45"/>
      <c r="AQ18" s="46"/>
      <c r="AR18" s="45"/>
      <c r="AS18" s="46"/>
      <c r="AT18" s="45"/>
      <c r="AU18" s="46"/>
      <c r="AV18" s="47">
        <f t="shared" ref="AV18:AW18" si="111">SUM(AP18+AR18+AT18)</f>
        <v>0</v>
      </c>
      <c r="AW18" s="47">
        <f t="shared" si="111"/>
        <v>0</v>
      </c>
      <c r="AX18" s="45"/>
      <c r="AY18" s="46"/>
      <c r="AZ18" s="45"/>
      <c r="BA18" s="46"/>
      <c r="BB18" s="45"/>
      <c r="BC18" s="46"/>
      <c r="BD18" s="45"/>
      <c r="BE18" s="46"/>
      <c r="BF18" s="45"/>
      <c r="BG18" s="46"/>
      <c r="BH18" s="45"/>
      <c r="BI18" s="46"/>
      <c r="BJ18" s="47">
        <f t="shared" ref="BJ18:BK18" si="112">SUM(AX18+AZ18+BB18+BD18+BF18+BH18)</f>
        <v>0</v>
      </c>
      <c r="BK18" s="47">
        <f t="shared" si="112"/>
        <v>0</v>
      </c>
      <c r="BL18" s="48">
        <f t="shared" si="81"/>
        <v>33.33333333</v>
      </c>
      <c r="BM18" s="48">
        <f t="shared" si="82"/>
        <v>0</v>
      </c>
      <c r="BN18" s="49"/>
      <c r="BO18" s="43"/>
      <c r="BP18" s="43"/>
      <c r="BQ18" s="1" t="s">
        <v>214</v>
      </c>
      <c r="BR18" s="43"/>
    </row>
    <row r="19" ht="12.75" customHeight="1">
      <c r="A19" s="1">
        <v>8.0</v>
      </c>
      <c r="B19" s="44" t="s">
        <v>239</v>
      </c>
      <c r="C19" s="44" t="s">
        <v>240</v>
      </c>
      <c r="D19" s="44" t="s">
        <v>213</v>
      </c>
      <c r="E19" s="13" t="s">
        <v>57</v>
      </c>
      <c r="F19" s="25">
        <f t="shared" si="7"/>
        <v>100</v>
      </c>
      <c r="G19" s="26">
        <f t="shared" si="74"/>
        <v>33.33333333</v>
      </c>
      <c r="H19" s="25">
        <f t="shared" si="9"/>
        <v>4</v>
      </c>
      <c r="I19" s="13">
        <f t="shared" si="10"/>
        <v>3</v>
      </c>
      <c r="J19" s="45">
        <v>40.0</v>
      </c>
      <c r="K19" s="46">
        <v>1.0</v>
      </c>
      <c r="L19" s="45">
        <v>20.0</v>
      </c>
      <c r="M19" s="46">
        <v>1.0</v>
      </c>
      <c r="N19" s="45">
        <v>40.0</v>
      </c>
      <c r="O19" s="46">
        <v>2.0</v>
      </c>
      <c r="P19" s="47">
        <f t="shared" ref="P19:Q19" si="113">SUM(J19+L19+N19)</f>
        <v>100</v>
      </c>
      <c r="Q19" s="47">
        <f t="shared" si="113"/>
        <v>4</v>
      </c>
      <c r="R19" s="45"/>
      <c r="S19" s="46"/>
      <c r="T19" s="45"/>
      <c r="U19" s="46"/>
      <c r="V19" s="45"/>
      <c r="W19" s="46"/>
      <c r="X19" s="47">
        <f t="shared" ref="X19:Y19" si="114">SUM(R19+T19+V19)</f>
        <v>0</v>
      </c>
      <c r="Y19" s="47">
        <f t="shared" si="114"/>
        <v>0</v>
      </c>
      <c r="Z19" s="45"/>
      <c r="AA19" s="46"/>
      <c r="AB19" s="45"/>
      <c r="AC19" s="46"/>
      <c r="AD19" s="45"/>
      <c r="AE19" s="46"/>
      <c r="AF19" s="47">
        <f t="shared" ref="AF19:AG19" si="115">SUM(Z19+AB19+AD19)</f>
        <v>0</v>
      </c>
      <c r="AG19" s="47">
        <f t="shared" si="115"/>
        <v>0</v>
      </c>
      <c r="AH19" s="45"/>
      <c r="AI19" s="46"/>
      <c r="AJ19" s="45"/>
      <c r="AK19" s="46"/>
      <c r="AL19" s="45"/>
      <c r="AM19" s="46"/>
      <c r="AN19" s="47">
        <f t="shared" ref="AN19:AO19" si="116">SUM(AH19+AJ19+AL19)</f>
        <v>0</v>
      </c>
      <c r="AO19" s="47">
        <f t="shared" si="116"/>
        <v>0</v>
      </c>
      <c r="AP19" s="45"/>
      <c r="AQ19" s="46"/>
      <c r="AR19" s="45"/>
      <c r="AS19" s="46"/>
      <c r="AT19" s="45"/>
      <c r="AU19" s="46"/>
      <c r="AV19" s="47">
        <f t="shared" ref="AV19:AW19" si="117">SUM(AP19+AR19+AT19)</f>
        <v>0</v>
      </c>
      <c r="AW19" s="47">
        <f t="shared" si="117"/>
        <v>0</v>
      </c>
      <c r="AX19" s="45"/>
      <c r="AY19" s="46"/>
      <c r="AZ19" s="45"/>
      <c r="BA19" s="46"/>
      <c r="BB19" s="45"/>
      <c r="BC19" s="46"/>
      <c r="BD19" s="45"/>
      <c r="BE19" s="46"/>
      <c r="BF19" s="45"/>
      <c r="BG19" s="46"/>
      <c r="BH19" s="45"/>
      <c r="BI19" s="46"/>
      <c r="BJ19" s="47">
        <f t="shared" ref="BJ19:BK19" si="118">SUM(AX19+AZ19+BB19+BD19+BF19+BH19)</f>
        <v>0</v>
      </c>
      <c r="BK19" s="47">
        <f t="shared" si="118"/>
        <v>0</v>
      </c>
      <c r="BL19" s="48">
        <f t="shared" si="81"/>
        <v>33.33333333</v>
      </c>
      <c r="BM19" s="48">
        <f t="shared" si="82"/>
        <v>0</v>
      </c>
      <c r="BN19" s="49"/>
      <c r="BO19" s="43"/>
      <c r="BP19" s="43"/>
      <c r="BQ19" s="1" t="s">
        <v>214</v>
      </c>
      <c r="BR19" s="43"/>
    </row>
    <row r="20" ht="12.75" customHeight="1">
      <c r="A20" s="1">
        <v>9.0</v>
      </c>
      <c r="B20" s="44" t="s">
        <v>241</v>
      </c>
      <c r="C20" s="44" t="s">
        <v>242</v>
      </c>
      <c r="D20" s="44" t="s">
        <v>217</v>
      </c>
      <c r="E20" s="13" t="s">
        <v>57</v>
      </c>
      <c r="F20" s="25">
        <f t="shared" si="7"/>
        <v>80</v>
      </c>
      <c r="G20" s="26">
        <f t="shared" si="74"/>
        <v>26.66666667</v>
      </c>
      <c r="H20" s="25">
        <f t="shared" si="9"/>
        <v>1</v>
      </c>
      <c r="I20" s="13">
        <f t="shared" si="10"/>
        <v>3</v>
      </c>
      <c r="J20" s="45">
        <v>40.0</v>
      </c>
      <c r="K20" s="46">
        <v>1.0</v>
      </c>
      <c r="L20" s="45">
        <v>20.0</v>
      </c>
      <c r="M20" s="46">
        <v>0.0</v>
      </c>
      <c r="N20" s="45">
        <v>20.0</v>
      </c>
      <c r="O20" s="46">
        <v>0.0</v>
      </c>
      <c r="P20" s="47">
        <f t="shared" ref="P20:Q20" si="119">SUM(J20+L20+N20)</f>
        <v>80</v>
      </c>
      <c r="Q20" s="47">
        <f t="shared" si="119"/>
        <v>1</v>
      </c>
      <c r="R20" s="45"/>
      <c r="S20" s="46"/>
      <c r="T20" s="45"/>
      <c r="U20" s="46"/>
      <c r="V20" s="45"/>
      <c r="W20" s="46"/>
      <c r="X20" s="47">
        <f t="shared" ref="X20:Y20" si="120">SUM(R20+T20+V20)</f>
        <v>0</v>
      </c>
      <c r="Y20" s="47">
        <f t="shared" si="120"/>
        <v>0</v>
      </c>
      <c r="Z20" s="45"/>
      <c r="AA20" s="46"/>
      <c r="AB20" s="45"/>
      <c r="AC20" s="46"/>
      <c r="AD20" s="45"/>
      <c r="AE20" s="46"/>
      <c r="AF20" s="47">
        <f t="shared" ref="AF20:AG20" si="121">SUM(Z20+AB20+AD20)</f>
        <v>0</v>
      </c>
      <c r="AG20" s="47">
        <f t="shared" si="121"/>
        <v>0</v>
      </c>
      <c r="AH20" s="45"/>
      <c r="AI20" s="46"/>
      <c r="AJ20" s="45"/>
      <c r="AK20" s="46"/>
      <c r="AL20" s="45"/>
      <c r="AM20" s="46"/>
      <c r="AN20" s="47">
        <f t="shared" ref="AN20:AO20" si="122">SUM(AH20+AJ20+AL20)</f>
        <v>0</v>
      </c>
      <c r="AO20" s="47">
        <f t="shared" si="122"/>
        <v>0</v>
      </c>
      <c r="AP20" s="45"/>
      <c r="AQ20" s="46"/>
      <c r="AR20" s="45"/>
      <c r="AS20" s="46"/>
      <c r="AT20" s="45"/>
      <c r="AU20" s="46"/>
      <c r="AV20" s="47">
        <f t="shared" ref="AV20:AW20" si="123">SUM(AP20+AR20+AT20)</f>
        <v>0</v>
      </c>
      <c r="AW20" s="47">
        <f t="shared" si="123"/>
        <v>0</v>
      </c>
      <c r="AX20" s="45"/>
      <c r="AY20" s="46"/>
      <c r="AZ20" s="45"/>
      <c r="BA20" s="46"/>
      <c r="BB20" s="45"/>
      <c r="BC20" s="46"/>
      <c r="BD20" s="45"/>
      <c r="BE20" s="46"/>
      <c r="BF20" s="45"/>
      <c r="BG20" s="46"/>
      <c r="BH20" s="45"/>
      <c r="BI20" s="46"/>
      <c r="BJ20" s="47">
        <f t="shared" ref="BJ20:BK20" si="124">SUM(AX20+AZ20+BB20+BD20+BF20+BH20)</f>
        <v>0</v>
      </c>
      <c r="BK20" s="47">
        <f t="shared" si="124"/>
        <v>0</v>
      </c>
      <c r="BL20" s="48">
        <f t="shared" si="81"/>
        <v>26.66666667</v>
      </c>
      <c r="BM20" s="48">
        <f t="shared" si="82"/>
        <v>0</v>
      </c>
      <c r="BN20" s="49"/>
      <c r="BO20" s="43"/>
      <c r="BP20" s="43"/>
      <c r="BQ20" s="1" t="s">
        <v>214</v>
      </c>
      <c r="BR20" s="43"/>
    </row>
    <row r="21" ht="12.75" customHeight="1">
      <c r="A21" s="50">
        <v>10.0</v>
      </c>
      <c r="B21" s="44" t="s">
        <v>63</v>
      </c>
      <c r="C21" s="44" t="s">
        <v>243</v>
      </c>
      <c r="D21" s="44" t="s">
        <v>234</v>
      </c>
      <c r="E21" s="13" t="s">
        <v>57</v>
      </c>
      <c r="F21" s="25">
        <f t="shared" si="7"/>
        <v>80</v>
      </c>
      <c r="G21" s="26">
        <f t="shared" si="74"/>
        <v>26.66666667</v>
      </c>
      <c r="H21" s="25">
        <f t="shared" si="9"/>
        <v>2</v>
      </c>
      <c r="I21" s="13">
        <f t="shared" si="10"/>
        <v>3</v>
      </c>
      <c r="J21" s="45">
        <v>40.0</v>
      </c>
      <c r="K21" s="46">
        <v>1.0</v>
      </c>
      <c r="L21" s="45">
        <v>40.0</v>
      </c>
      <c r="M21" s="46">
        <v>1.0</v>
      </c>
      <c r="N21" s="45">
        <v>0.0</v>
      </c>
      <c r="O21" s="46">
        <v>0.0</v>
      </c>
      <c r="P21" s="47">
        <f t="shared" ref="P21:Q21" si="125">SUM(J21+L21+N21)</f>
        <v>80</v>
      </c>
      <c r="Q21" s="47">
        <f t="shared" si="125"/>
        <v>2</v>
      </c>
      <c r="R21" s="45"/>
      <c r="S21" s="46"/>
      <c r="T21" s="45"/>
      <c r="U21" s="46"/>
      <c r="V21" s="45"/>
      <c r="W21" s="46"/>
      <c r="X21" s="47">
        <f t="shared" ref="X21:Y21" si="126">SUM(R21+T21+V21)</f>
        <v>0</v>
      </c>
      <c r="Y21" s="47">
        <f t="shared" si="126"/>
        <v>0</v>
      </c>
      <c r="Z21" s="45"/>
      <c r="AA21" s="46"/>
      <c r="AB21" s="45"/>
      <c r="AC21" s="46"/>
      <c r="AD21" s="45"/>
      <c r="AE21" s="46"/>
      <c r="AF21" s="47">
        <f t="shared" ref="AF21:AG21" si="127">SUM(Z21+AB21+AD21)</f>
        <v>0</v>
      </c>
      <c r="AG21" s="47">
        <f t="shared" si="127"/>
        <v>0</v>
      </c>
      <c r="AH21" s="45"/>
      <c r="AI21" s="46"/>
      <c r="AJ21" s="45"/>
      <c r="AK21" s="46"/>
      <c r="AL21" s="45"/>
      <c r="AM21" s="46"/>
      <c r="AN21" s="47">
        <f t="shared" ref="AN21:AO21" si="128">SUM(AH21+AJ21+AL21)</f>
        <v>0</v>
      </c>
      <c r="AO21" s="47">
        <f t="shared" si="128"/>
        <v>0</v>
      </c>
      <c r="AP21" s="45"/>
      <c r="AQ21" s="46"/>
      <c r="AR21" s="45"/>
      <c r="AS21" s="46"/>
      <c r="AT21" s="45"/>
      <c r="AU21" s="46"/>
      <c r="AV21" s="47">
        <f t="shared" ref="AV21:AW21" si="129">SUM(AP21+AR21+AT21)</f>
        <v>0</v>
      </c>
      <c r="AW21" s="47">
        <f t="shared" si="129"/>
        <v>0</v>
      </c>
      <c r="AX21" s="45"/>
      <c r="AY21" s="46"/>
      <c r="AZ21" s="45"/>
      <c r="BA21" s="46"/>
      <c r="BB21" s="45"/>
      <c r="BC21" s="46"/>
      <c r="BD21" s="45"/>
      <c r="BE21" s="46"/>
      <c r="BF21" s="45"/>
      <c r="BG21" s="46"/>
      <c r="BH21" s="45"/>
      <c r="BI21" s="46"/>
      <c r="BJ21" s="47">
        <f t="shared" ref="BJ21:BK21" si="130">SUM(AX21+AZ21+BB21+BD21+BF21+BH21)</f>
        <v>0</v>
      </c>
      <c r="BK21" s="47">
        <f t="shared" si="130"/>
        <v>0</v>
      </c>
      <c r="BL21" s="48">
        <f t="shared" si="81"/>
        <v>26.66666667</v>
      </c>
      <c r="BM21" s="48">
        <f t="shared" si="82"/>
        <v>0</v>
      </c>
      <c r="BN21" s="49"/>
      <c r="BO21" s="43"/>
      <c r="BP21" s="43"/>
      <c r="BQ21" s="1" t="s">
        <v>214</v>
      </c>
      <c r="BR21" s="43"/>
    </row>
    <row r="22" ht="12.75" customHeight="1">
      <c r="A22" s="1">
        <v>11.0</v>
      </c>
      <c r="B22" s="44" t="s">
        <v>78</v>
      </c>
      <c r="C22" s="44" t="s">
        <v>244</v>
      </c>
      <c r="D22" s="44" t="s">
        <v>225</v>
      </c>
      <c r="E22" s="13" t="s">
        <v>57</v>
      </c>
      <c r="F22" s="25">
        <f t="shared" si="7"/>
        <v>60</v>
      </c>
      <c r="G22" s="26">
        <f t="shared" si="74"/>
        <v>20</v>
      </c>
      <c r="H22" s="25">
        <f t="shared" si="9"/>
        <v>6</v>
      </c>
      <c r="I22" s="13">
        <f t="shared" si="10"/>
        <v>3</v>
      </c>
      <c r="J22" s="45">
        <v>20.0</v>
      </c>
      <c r="K22" s="46">
        <v>2.0</v>
      </c>
      <c r="L22" s="45">
        <v>40.0</v>
      </c>
      <c r="M22" s="46">
        <v>1.0</v>
      </c>
      <c r="N22" s="45">
        <v>0.0</v>
      </c>
      <c r="O22" s="46">
        <v>3.0</v>
      </c>
      <c r="P22" s="47">
        <f t="shared" ref="P22:Q22" si="131">SUM(J22+L22+N22)</f>
        <v>60</v>
      </c>
      <c r="Q22" s="47">
        <f t="shared" si="131"/>
        <v>6</v>
      </c>
      <c r="R22" s="45"/>
      <c r="S22" s="46"/>
      <c r="T22" s="45"/>
      <c r="U22" s="46"/>
      <c r="V22" s="45"/>
      <c r="W22" s="46"/>
      <c r="X22" s="47">
        <f t="shared" ref="X22:Y22" si="132">SUM(R22+T22+V22)</f>
        <v>0</v>
      </c>
      <c r="Y22" s="47">
        <f t="shared" si="132"/>
        <v>0</v>
      </c>
      <c r="Z22" s="45"/>
      <c r="AA22" s="46"/>
      <c r="AB22" s="45"/>
      <c r="AC22" s="46"/>
      <c r="AD22" s="45"/>
      <c r="AE22" s="46"/>
      <c r="AF22" s="47">
        <f t="shared" ref="AF22:AG22" si="133">SUM(Z22+AB22+AD22)</f>
        <v>0</v>
      </c>
      <c r="AG22" s="47">
        <f t="shared" si="133"/>
        <v>0</v>
      </c>
      <c r="AH22" s="45"/>
      <c r="AI22" s="46"/>
      <c r="AJ22" s="45"/>
      <c r="AK22" s="46"/>
      <c r="AL22" s="45"/>
      <c r="AM22" s="46"/>
      <c r="AN22" s="47">
        <f t="shared" ref="AN22:AO22" si="134">SUM(AH22+AJ22+AL22)</f>
        <v>0</v>
      </c>
      <c r="AO22" s="47">
        <f t="shared" si="134"/>
        <v>0</v>
      </c>
      <c r="AP22" s="45"/>
      <c r="AQ22" s="46"/>
      <c r="AR22" s="45"/>
      <c r="AS22" s="46"/>
      <c r="AT22" s="45"/>
      <c r="AU22" s="46"/>
      <c r="AV22" s="47">
        <f t="shared" ref="AV22:AW22" si="135">SUM(AP22+AR22+AT22)</f>
        <v>0</v>
      </c>
      <c r="AW22" s="47">
        <f t="shared" si="135"/>
        <v>0</v>
      </c>
      <c r="AX22" s="45"/>
      <c r="AY22" s="46"/>
      <c r="AZ22" s="45"/>
      <c r="BA22" s="46"/>
      <c r="BB22" s="45"/>
      <c r="BC22" s="46"/>
      <c r="BD22" s="45"/>
      <c r="BE22" s="46"/>
      <c r="BF22" s="45"/>
      <c r="BG22" s="46"/>
      <c r="BH22" s="45"/>
      <c r="BI22" s="46"/>
      <c r="BJ22" s="47">
        <f t="shared" ref="BJ22:BK22" si="136">SUM(AX22+AZ22+BB22+BD22+BF22+BH22)</f>
        <v>0</v>
      </c>
      <c r="BK22" s="47">
        <f t="shared" si="136"/>
        <v>0</v>
      </c>
      <c r="BL22" s="48">
        <f t="shared" si="81"/>
        <v>20</v>
      </c>
      <c r="BM22" s="48">
        <f t="shared" si="82"/>
        <v>0</v>
      </c>
      <c r="BN22" s="49"/>
      <c r="BO22" s="43"/>
      <c r="BP22" s="43"/>
      <c r="BQ22" s="1" t="s">
        <v>214</v>
      </c>
      <c r="BR22" s="43"/>
    </row>
    <row r="23" ht="12.75" customHeight="1">
      <c r="A23" s="1">
        <v>12.0</v>
      </c>
      <c r="B23" s="44" t="s">
        <v>245</v>
      </c>
      <c r="C23" s="44" t="s">
        <v>246</v>
      </c>
      <c r="D23" s="44" t="s">
        <v>231</v>
      </c>
      <c r="E23" s="13" t="s">
        <v>57</v>
      </c>
      <c r="F23" s="25">
        <f t="shared" si="7"/>
        <v>50</v>
      </c>
      <c r="G23" s="26">
        <f t="shared" si="74"/>
        <v>16.66666667</v>
      </c>
      <c r="H23" s="25">
        <f t="shared" si="9"/>
        <v>4</v>
      </c>
      <c r="I23" s="13">
        <f t="shared" si="10"/>
        <v>3</v>
      </c>
      <c r="J23" s="45">
        <v>20.0</v>
      </c>
      <c r="K23" s="46">
        <v>2.0</v>
      </c>
      <c r="L23" s="45">
        <v>10.0</v>
      </c>
      <c r="M23" s="46">
        <v>2.0</v>
      </c>
      <c r="N23" s="45">
        <v>20.0</v>
      </c>
      <c r="O23" s="46">
        <v>0.0</v>
      </c>
      <c r="P23" s="47">
        <f t="shared" ref="P23:Q23" si="137">SUM(J23+L23+N23)</f>
        <v>50</v>
      </c>
      <c r="Q23" s="47">
        <f t="shared" si="137"/>
        <v>4</v>
      </c>
      <c r="R23" s="45"/>
      <c r="S23" s="46"/>
      <c r="T23" s="45"/>
      <c r="U23" s="46"/>
      <c r="V23" s="45"/>
      <c r="W23" s="46"/>
      <c r="X23" s="47">
        <f t="shared" ref="X23:Y23" si="138">SUM(R23+T23+V23)</f>
        <v>0</v>
      </c>
      <c r="Y23" s="47">
        <f t="shared" si="138"/>
        <v>0</v>
      </c>
      <c r="Z23" s="45"/>
      <c r="AA23" s="46"/>
      <c r="AB23" s="45"/>
      <c r="AC23" s="46"/>
      <c r="AD23" s="45"/>
      <c r="AE23" s="46"/>
      <c r="AF23" s="47">
        <f t="shared" ref="AF23:AG23" si="139">SUM(Z23+AB23+AD23)</f>
        <v>0</v>
      </c>
      <c r="AG23" s="47">
        <f t="shared" si="139"/>
        <v>0</v>
      </c>
      <c r="AH23" s="45"/>
      <c r="AI23" s="46"/>
      <c r="AJ23" s="45"/>
      <c r="AK23" s="46"/>
      <c r="AL23" s="45"/>
      <c r="AM23" s="46"/>
      <c r="AN23" s="47">
        <f t="shared" ref="AN23:AO23" si="140">SUM(AH23+AJ23+AL23)</f>
        <v>0</v>
      </c>
      <c r="AO23" s="47">
        <f t="shared" si="140"/>
        <v>0</v>
      </c>
      <c r="AP23" s="45"/>
      <c r="AQ23" s="46"/>
      <c r="AR23" s="45"/>
      <c r="AS23" s="46"/>
      <c r="AT23" s="45"/>
      <c r="AU23" s="46"/>
      <c r="AV23" s="47">
        <f t="shared" ref="AV23:AW23" si="141">SUM(AP23+AR23+AT23)</f>
        <v>0</v>
      </c>
      <c r="AW23" s="47">
        <f t="shared" si="141"/>
        <v>0</v>
      </c>
      <c r="AX23" s="45"/>
      <c r="AY23" s="46"/>
      <c r="AZ23" s="45"/>
      <c r="BA23" s="46"/>
      <c r="BB23" s="45"/>
      <c r="BC23" s="46"/>
      <c r="BD23" s="45"/>
      <c r="BE23" s="46"/>
      <c r="BF23" s="45"/>
      <c r="BG23" s="46"/>
      <c r="BH23" s="45"/>
      <c r="BI23" s="46"/>
      <c r="BJ23" s="47">
        <f t="shared" ref="BJ23:BK23" si="142">SUM(AX23+AZ23+BB23+BD23+BF23+BH23)</f>
        <v>0</v>
      </c>
      <c r="BK23" s="47">
        <f t="shared" si="142"/>
        <v>0</v>
      </c>
      <c r="BL23" s="48">
        <f t="shared" si="81"/>
        <v>16.66666667</v>
      </c>
      <c r="BM23" s="48">
        <f t="shared" si="82"/>
        <v>0</v>
      </c>
      <c r="BN23" s="49"/>
      <c r="BO23" s="43"/>
      <c r="BP23" s="43"/>
      <c r="BQ23" s="1" t="s">
        <v>214</v>
      </c>
      <c r="BR23" s="43"/>
    </row>
    <row r="24" ht="12.75" customHeight="1">
      <c r="A24" s="1">
        <v>13.0</v>
      </c>
      <c r="B24" s="44" t="s">
        <v>247</v>
      </c>
      <c r="C24" s="44" t="s">
        <v>212</v>
      </c>
      <c r="D24" s="44" t="s">
        <v>225</v>
      </c>
      <c r="E24" s="13" t="s">
        <v>57</v>
      </c>
      <c r="F24" s="25">
        <f t="shared" si="7"/>
        <v>40</v>
      </c>
      <c r="G24" s="26">
        <f t="shared" si="74"/>
        <v>13.33333333</v>
      </c>
      <c r="H24" s="25">
        <f t="shared" si="9"/>
        <v>0</v>
      </c>
      <c r="I24" s="13">
        <f t="shared" si="10"/>
        <v>3</v>
      </c>
      <c r="J24" s="45">
        <v>0.0</v>
      </c>
      <c r="K24" s="46">
        <v>0.0</v>
      </c>
      <c r="L24" s="45">
        <v>20.0</v>
      </c>
      <c r="M24" s="46">
        <v>0.0</v>
      </c>
      <c r="N24" s="45">
        <v>20.0</v>
      </c>
      <c r="O24" s="46">
        <v>0.0</v>
      </c>
      <c r="P24" s="47">
        <f t="shared" ref="P24:Q24" si="143">SUM(J24+L24+N24)</f>
        <v>40</v>
      </c>
      <c r="Q24" s="47">
        <f t="shared" si="143"/>
        <v>0</v>
      </c>
      <c r="R24" s="45"/>
      <c r="S24" s="46"/>
      <c r="T24" s="45"/>
      <c r="U24" s="46"/>
      <c r="V24" s="45"/>
      <c r="W24" s="46"/>
      <c r="X24" s="47">
        <f t="shared" ref="X24:Y24" si="144">SUM(R24+T24+V24)</f>
        <v>0</v>
      </c>
      <c r="Y24" s="47">
        <f t="shared" si="144"/>
        <v>0</v>
      </c>
      <c r="Z24" s="45"/>
      <c r="AA24" s="46"/>
      <c r="AB24" s="45"/>
      <c r="AC24" s="46"/>
      <c r="AD24" s="45"/>
      <c r="AE24" s="46"/>
      <c r="AF24" s="47">
        <f t="shared" ref="AF24:AG24" si="145">SUM(Z24+AB24+AD24)</f>
        <v>0</v>
      </c>
      <c r="AG24" s="47">
        <f t="shared" si="145"/>
        <v>0</v>
      </c>
      <c r="AH24" s="45"/>
      <c r="AI24" s="46"/>
      <c r="AJ24" s="45"/>
      <c r="AK24" s="46"/>
      <c r="AL24" s="45"/>
      <c r="AM24" s="46"/>
      <c r="AN24" s="47">
        <f t="shared" ref="AN24:AO24" si="146">SUM(AH24+AJ24+AL24)</f>
        <v>0</v>
      </c>
      <c r="AO24" s="47">
        <f t="shared" si="146"/>
        <v>0</v>
      </c>
      <c r="AP24" s="45"/>
      <c r="AQ24" s="46"/>
      <c r="AR24" s="45"/>
      <c r="AS24" s="46"/>
      <c r="AT24" s="45"/>
      <c r="AU24" s="46"/>
      <c r="AV24" s="47">
        <f t="shared" ref="AV24:AW24" si="147">SUM(AP24+AR24+AT24)</f>
        <v>0</v>
      </c>
      <c r="AW24" s="47">
        <f t="shared" si="147"/>
        <v>0</v>
      </c>
      <c r="AX24" s="45"/>
      <c r="AY24" s="46"/>
      <c r="AZ24" s="45"/>
      <c r="BA24" s="46"/>
      <c r="BB24" s="45"/>
      <c r="BC24" s="46"/>
      <c r="BD24" s="45"/>
      <c r="BE24" s="46"/>
      <c r="BF24" s="45"/>
      <c r="BG24" s="46"/>
      <c r="BH24" s="45"/>
      <c r="BI24" s="46"/>
      <c r="BJ24" s="47">
        <f t="shared" ref="BJ24:BK24" si="148">SUM(AX24+AZ24+BB24+BD24+BF24+BH24)</f>
        <v>0</v>
      </c>
      <c r="BK24" s="47">
        <f t="shared" si="148"/>
        <v>0</v>
      </c>
      <c r="BL24" s="48">
        <f t="shared" si="81"/>
        <v>13.33333333</v>
      </c>
      <c r="BM24" s="48">
        <f t="shared" si="82"/>
        <v>0</v>
      </c>
      <c r="BN24" s="49"/>
      <c r="BO24" s="43"/>
      <c r="BP24" s="43"/>
      <c r="BQ24" s="1" t="s">
        <v>214</v>
      </c>
      <c r="BR24" s="43"/>
    </row>
    <row r="25" ht="12.75" customHeight="1">
      <c r="A25" s="1">
        <v>14.0</v>
      </c>
      <c r="B25" s="44" t="s">
        <v>223</v>
      </c>
      <c r="C25" s="44" t="s">
        <v>216</v>
      </c>
      <c r="D25" s="44" t="s">
        <v>217</v>
      </c>
      <c r="E25" s="13" t="s">
        <v>57</v>
      </c>
      <c r="F25" s="25">
        <f t="shared" si="7"/>
        <v>40</v>
      </c>
      <c r="G25" s="26">
        <f t="shared" si="74"/>
        <v>13.33333333</v>
      </c>
      <c r="H25" s="25">
        <f t="shared" si="9"/>
        <v>1</v>
      </c>
      <c r="I25" s="13">
        <f t="shared" si="10"/>
        <v>3</v>
      </c>
      <c r="J25" s="45">
        <v>20.0</v>
      </c>
      <c r="K25" s="46">
        <v>1.0</v>
      </c>
      <c r="L25" s="45">
        <v>20.0</v>
      </c>
      <c r="M25" s="46">
        <v>0.0</v>
      </c>
      <c r="N25" s="45">
        <v>0.0</v>
      </c>
      <c r="O25" s="46">
        <v>0.0</v>
      </c>
      <c r="P25" s="47">
        <f t="shared" ref="P25:Q25" si="149">SUM(J25+L25+N25)</f>
        <v>40</v>
      </c>
      <c r="Q25" s="47">
        <f t="shared" si="149"/>
        <v>1</v>
      </c>
      <c r="R25" s="45"/>
      <c r="S25" s="46"/>
      <c r="T25" s="45"/>
      <c r="U25" s="46"/>
      <c r="V25" s="45"/>
      <c r="W25" s="46"/>
      <c r="X25" s="47">
        <f t="shared" ref="X25:Y25" si="150">SUM(R25+T25+V25)</f>
        <v>0</v>
      </c>
      <c r="Y25" s="47">
        <f t="shared" si="150"/>
        <v>0</v>
      </c>
      <c r="Z25" s="45"/>
      <c r="AA25" s="46"/>
      <c r="AB25" s="45"/>
      <c r="AC25" s="46"/>
      <c r="AD25" s="45"/>
      <c r="AE25" s="46"/>
      <c r="AF25" s="47">
        <f t="shared" ref="AF25:AG25" si="151">SUM(Z25+AB25+AD25)</f>
        <v>0</v>
      </c>
      <c r="AG25" s="47">
        <f t="shared" si="151"/>
        <v>0</v>
      </c>
      <c r="AH25" s="45"/>
      <c r="AI25" s="46"/>
      <c r="AJ25" s="45"/>
      <c r="AK25" s="46"/>
      <c r="AL25" s="45"/>
      <c r="AM25" s="46"/>
      <c r="AN25" s="47">
        <f t="shared" ref="AN25:AO25" si="152">SUM(AH25+AJ25+AL25)</f>
        <v>0</v>
      </c>
      <c r="AO25" s="47">
        <f t="shared" si="152"/>
        <v>0</v>
      </c>
      <c r="AP25" s="45"/>
      <c r="AQ25" s="46"/>
      <c r="AR25" s="45"/>
      <c r="AS25" s="46"/>
      <c r="AT25" s="45"/>
      <c r="AU25" s="46"/>
      <c r="AV25" s="47">
        <f t="shared" ref="AV25:AW25" si="153">SUM(AP25+AR25+AT25)</f>
        <v>0</v>
      </c>
      <c r="AW25" s="47">
        <f t="shared" si="153"/>
        <v>0</v>
      </c>
      <c r="AX25" s="45"/>
      <c r="AY25" s="46"/>
      <c r="AZ25" s="45"/>
      <c r="BA25" s="46"/>
      <c r="BB25" s="45"/>
      <c r="BC25" s="46"/>
      <c r="BD25" s="45"/>
      <c r="BE25" s="46"/>
      <c r="BF25" s="45"/>
      <c r="BG25" s="46"/>
      <c r="BH25" s="45"/>
      <c r="BI25" s="46"/>
      <c r="BJ25" s="47">
        <f t="shared" ref="BJ25:BK25" si="154">SUM(AX25+AZ25+BB25+BD25+BF25+BH25)</f>
        <v>0</v>
      </c>
      <c r="BK25" s="47">
        <f t="shared" si="154"/>
        <v>0</v>
      </c>
      <c r="BL25" s="48">
        <f t="shared" si="81"/>
        <v>13.33333333</v>
      </c>
      <c r="BM25" s="48">
        <f t="shared" si="82"/>
        <v>0</v>
      </c>
      <c r="BN25" s="49"/>
      <c r="BO25" s="43"/>
      <c r="BP25" s="43"/>
      <c r="BQ25" s="1" t="s">
        <v>214</v>
      </c>
      <c r="BR25" s="43"/>
    </row>
    <row r="26" ht="12.75" customHeight="1">
      <c r="A26" s="1">
        <v>15.0</v>
      </c>
      <c r="B26" s="44" t="s">
        <v>73</v>
      </c>
      <c r="C26" s="44" t="s">
        <v>248</v>
      </c>
      <c r="D26" s="44" t="s">
        <v>220</v>
      </c>
      <c r="E26" s="13" t="s">
        <v>57</v>
      </c>
      <c r="F26" s="25">
        <f t="shared" si="7"/>
        <v>40</v>
      </c>
      <c r="G26" s="26">
        <f t="shared" si="74"/>
        <v>13.33333333</v>
      </c>
      <c r="H26" s="25">
        <f t="shared" si="9"/>
        <v>1</v>
      </c>
      <c r="I26" s="13">
        <f t="shared" si="10"/>
        <v>3</v>
      </c>
      <c r="J26" s="45">
        <v>20.0</v>
      </c>
      <c r="K26" s="46">
        <v>0.0</v>
      </c>
      <c r="L26" s="45">
        <v>0.0</v>
      </c>
      <c r="M26" s="46">
        <v>1.0</v>
      </c>
      <c r="N26" s="45">
        <v>20.0</v>
      </c>
      <c r="O26" s="46">
        <v>0.0</v>
      </c>
      <c r="P26" s="47">
        <f t="shared" ref="P26:Q26" si="155">SUM(J26+L26+N26)</f>
        <v>40</v>
      </c>
      <c r="Q26" s="47">
        <f t="shared" si="155"/>
        <v>1</v>
      </c>
      <c r="R26" s="45"/>
      <c r="S26" s="46"/>
      <c r="T26" s="45"/>
      <c r="U26" s="46"/>
      <c r="V26" s="45"/>
      <c r="W26" s="46"/>
      <c r="X26" s="47">
        <f t="shared" ref="X26:Y26" si="156">SUM(R26+T26+V26)</f>
        <v>0</v>
      </c>
      <c r="Y26" s="47">
        <f t="shared" si="156"/>
        <v>0</v>
      </c>
      <c r="Z26" s="45"/>
      <c r="AA26" s="46"/>
      <c r="AB26" s="45"/>
      <c r="AC26" s="46"/>
      <c r="AD26" s="45"/>
      <c r="AE26" s="46"/>
      <c r="AF26" s="47">
        <f t="shared" ref="AF26:AG26" si="157">SUM(Z26+AB26+AD26)</f>
        <v>0</v>
      </c>
      <c r="AG26" s="47">
        <f t="shared" si="157"/>
        <v>0</v>
      </c>
      <c r="AH26" s="45"/>
      <c r="AI26" s="46"/>
      <c r="AJ26" s="45"/>
      <c r="AK26" s="46"/>
      <c r="AL26" s="45"/>
      <c r="AM26" s="46"/>
      <c r="AN26" s="47">
        <f t="shared" ref="AN26:AO26" si="158">SUM(AH26+AJ26+AL26)</f>
        <v>0</v>
      </c>
      <c r="AO26" s="47">
        <f t="shared" si="158"/>
        <v>0</v>
      </c>
      <c r="AP26" s="45"/>
      <c r="AQ26" s="46"/>
      <c r="AR26" s="45"/>
      <c r="AS26" s="46"/>
      <c r="AT26" s="45"/>
      <c r="AU26" s="46"/>
      <c r="AV26" s="47">
        <f t="shared" ref="AV26:AW26" si="159">SUM(AP26+AR26+AT26)</f>
        <v>0</v>
      </c>
      <c r="AW26" s="47">
        <f t="shared" si="159"/>
        <v>0</v>
      </c>
      <c r="AX26" s="45"/>
      <c r="AY26" s="46"/>
      <c r="AZ26" s="45"/>
      <c r="BA26" s="46"/>
      <c r="BB26" s="45"/>
      <c r="BC26" s="46"/>
      <c r="BD26" s="45"/>
      <c r="BE26" s="46"/>
      <c r="BF26" s="45"/>
      <c r="BG26" s="46"/>
      <c r="BH26" s="45"/>
      <c r="BI26" s="46"/>
      <c r="BJ26" s="47">
        <f t="shared" ref="BJ26:BK26" si="160">SUM(AX26+AZ26+BB26+BD26+BF26+BH26)</f>
        <v>0</v>
      </c>
      <c r="BK26" s="47">
        <f t="shared" si="160"/>
        <v>0</v>
      </c>
      <c r="BL26" s="48">
        <f t="shared" si="81"/>
        <v>13.33333333</v>
      </c>
      <c r="BM26" s="48">
        <f t="shared" si="82"/>
        <v>0</v>
      </c>
      <c r="BN26" s="49"/>
      <c r="BO26" s="43"/>
      <c r="BP26" s="43"/>
      <c r="BQ26" s="1" t="s">
        <v>214</v>
      </c>
      <c r="BR26" s="43"/>
    </row>
    <row r="27" ht="12.75" customHeight="1">
      <c r="A27" s="1">
        <v>16.0</v>
      </c>
      <c r="B27" s="44" t="s">
        <v>63</v>
      </c>
      <c r="C27" s="44" t="s">
        <v>249</v>
      </c>
      <c r="D27" s="44" t="s">
        <v>226</v>
      </c>
      <c r="E27" s="13" t="s">
        <v>57</v>
      </c>
      <c r="F27" s="25">
        <f t="shared" si="7"/>
        <v>30</v>
      </c>
      <c r="G27" s="26">
        <f t="shared" si="74"/>
        <v>10</v>
      </c>
      <c r="H27" s="25">
        <f t="shared" si="9"/>
        <v>0</v>
      </c>
      <c r="I27" s="13">
        <f t="shared" si="10"/>
        <v>3</v>
      </c>
      <c r="J27" s="45">
        <v>20.0</v>
      </c>
      <c r="K27" s="46">
        <v>0.0</v>
      </c>
      <c r="L27" s="45">
        <v>0.0</v>
      </c>
      <c r="M27" s="46">
        <v>0.0</v>
      </c>
      <c r="N27" s="45">
        <v>10.0</v>
      </c>
      <c r="O27" s="46">
        <v>0.0</v>
      </c>
      <c r="P27" s="47">
        <f t="shared" ref="P27:Q27" si="161">SUM(J27+L27+N27)</f>
        <v>30</v>
      </c>
      <c r="Q27" s="47">
        <f t="shared" si="161"/>
        <v>0</v>
      </c>
      <c r="R27" s="45"/>
      <c r="S27" s="46"/>
      <c r="T27" s="45"/>
      <c r="U27" s="46"/>
      <c r="V27" s="45"/>
      <c r="W27" s="46"/>
      <c r="X27" s="47">
        <f t="shared" ref="X27:Y27" si="162">SUM(R27+T27+V27)</f>
        <v>0</v>
      </c>
      <c r="Y27" s="47">
        <f t="shared" si="162"/>
        <v>0</v>
      </c>
      <c r="Z27" s="45"/>
      <c r="AA27" s="46"/>
      <c r="AB27" s="45"/>
      <c r="AC27" s="46"/>
      <c r="AD27" s="45"/>
      <c r="AE27" s="46"/>
      <c r="AF27" s="47">
        <f t="shared" ref="AF27:AG27" si="163">SUM(Z27+AB27+AD27)</f>
        <v>0</v>
      </c>
      <c r="AG27" s="47">
        <f t="shared" si="163"/>
        <v>0</v>
      </c>
      <c r="AH27" s="45"/>
      <c r="AI27" s="46"/>
      <c r="AJ27" s="45"/>
      <c r="AK27" s="46"/>
      <c r="AL27" s="45"/>
      <c r="AM27" s="46"/>
      <c r="AN27" s="47">
        <f t="shared" ref="AN27:AO27" si="164">SUM(AH27+AJ27+AL27)</f>
        <v>0</v>
      </c>
      <c r="AO27" s="47">
        <f t="shared" si="164"/>
        <v>0</v>
      </c>
      <c r="AP27" s="45"/>
      <c r="AQ27" s="46"/>
      <c r="AR27" s="45"/>
      <c r="AS27" s="46"/>
      <c r="AT27" s="45"/>
      <c r="AU27" s="46"/>
      <c r="AV27" s="47">
        <f t="shared" ref="AV27:AW27" si="165">SUM(AP27+AR27+AT27)</f>
        <v>0</v>
      </c>
      <c r="AW27" s="47">
        <f t="shared" si="165"/>
        <v>0</v>
      </c>
      <c r="AX27" s="45"/>
      <c r="AY27" s="46"/>
      <c r="AZ27" s="45"/>
      <c r="BA27" s="46"/>
      <c r="BB27" s="45"/>
      <c r="BC27" s="46"/>
      <c r="BD27" s="45"/>
      <c r="BE27" s="46"/>
      <c r="BF27" s="45"/>
      <c r="BG27" s="46"/>
      <c r="BH27" s="45"/>
      <c r="BI27" s="46"/>
      <c r="BJ27" s="47">
        <f t="shared" ref="BJ27:BK27" si="166">SUM(AX27+AZ27+BB27+BD27+BF27+BH27)</f>
        <v>0</v>
      </c>
      <c r="BK27" s="47">
        <f t="shared" si="166"/>
        <v>0</v>
      </c>
      <c r="BL27" s="48">
        <f t="shared" si="81"/>
        <v>10</v>
      </c>
      <c r="BM27" s="48">
        <f t="shared" si="82"/>
        <v>0</v>
      </c>
      <c r="BN27" s="49"/>
      <c r="BO27" s="43"/>
      <c r="BP27" s="43"/>
      <c r="BQ27" s="1" t="s">
        <v>214</v>
      </c>
      <c r="BR27" s="43"/>
    </row>
    <row r="28" ht="12.75" customHeight="1">
      <c r="A28" s="1">
        <v>17.0</v>
      </c>
      <c r="B28" s="44" t="s">
        <v>250</v>
      </c>
      <c r="C28" s="44" t="s">
        <v>216</v>
      </c>
      <c r="D28" s="44" t="s">
        <v>222</v>
      </c>
      <c r="E28" s="13" t="s">
        <v>57</v>
      </c>
      <c r="F28" s="25">
        <f t="shared" si="7"/>
        <v>20</v>
      </c>
      <c r="G28" s="26">
        <f t="shared" si="74"/>
        <v>6.666666667</v>
      </c>
      <c r="H28" s="25">
        <f t="shared" si="9"/>
        <v>0</v>
      </c>
      <c r="I28" s="13">
        <f t="shared" si="10"/>
        <v>3</v>
      </c>
      <c r="J28" s="45">
        <v>0.0</v>
      </c>
      <c r="K28" s="46">
        <v>0.0</v>
      </c>
      <c r="L28" s="45">
        <v>20.0</v>
      </c>
      <c r="M28" s="46">
        <v>0.0</v>
      </c>
      <c r="N28" s="45">
        <v>0.0</v>
      </c>
      <c r="O28" s="46">
        <v>0.0</v>
      </c>
      <c r="P28" s="47">
        <f t="shared" ref="P28:Q28" si="167">SUM(J28+L28+N28)</f>
        <v>20</v>
      </c>
      <c r="Q28" s="47">
        <f t="shared" si="167"/>
        <v>0</v>
      </c>
      <c r="R28" s="45"/>
      <c r="S28" s="46"/>
      <c r="T28" s="45"/>
      <c r="U28" s="46"/>
      <c r="V28" s="45"/>
      <c r="W28" s="46"/>
      <c r="X28" s="47">
        <f t="shared" ref="X28:Y28" si="168">SUM(R28+T28+V28)</f>
        <v>0</v>
      </c>
      <c r="Y28" s="47">
        <f t="shared" si="168"/>
        <v>0</v>
      </c>
      <c r="Z28" s="45"/>
      <c r="AA28" s="46"/>
      <c r="AB28" s="45"/>
      <c r="AC28" s="46"/>
      <c r="AD28" s="45"/>
      <c r="AE28" s="46"/>
      <c r="AF28" s="47">
        <f t="shared" ref="AF28:AG28" si="169">SUM(Z28+AB28+AD28)</f>
        <v>0</v>
      </c>
      <c r="AG28" s="47">
        <f t="shared" si="169"/>
        <v>0</v>
      </c>
      <c r="AH28" s="45"/>
      <c r="AI28" s="46"/>
      <c r="AJ28" s="45"/>
      <c r="AK28" s="46"/>
      <c r="AL28" s="45"/>
      <c r="AM28" s="46"/>
      <c r="AN28" s="47">
        <f t="shared" ref="AN28:AO28" si="170">SUM(AH28+AJ28+AL28)</f>
        <v>0</v>
      </c>
      <c r="AO28" s="47">
        <f t="shared" si="170"/>
        <v>0</v>
      </c>
      <c r="AP28" s="45"/>
      <c r="AQ28" s="46"/>
      <c r="AR28" s="45"/>
      <c r="AS28" s="46"/>
      <c r="AT28" s="45"/>
      <c r="AU28" s="46"/>
      <c r="AV28" s="47">
        <f t="shared" ref="AV28:AW28" si="171">SUM(AP28+AR28+AT28)</f>
        <v>0</v>
      </c>
      <c r="AW28" s="47">
        <f t="shared" si="171"/>
        <v>0</v>
      </c>
      <c r="AX28" s="45"/>
      <c r="AY28" s="46"/>
      <c r="AZ28" s="45"/>
      <c r="BA28" s="46"/>
      <c r="BB28" s="45"/>
      <c r="BC28" s="46"/>
      <c r="BD28" s="45"/>
      <c r="BE28" s="46"/>
      <c r="BF28" s="45"/>
      <c r="BG28" s="46"/>
      <c r="BH28" s="45"/>
      <c r="BI28" s="46"/>
      <c r="BJ28" s="47">
        <f t="shared" ref="BJ28:BK28" si="172">SUM(AX28+AZ28+BB28+BD28+BF28+BH28)</f>
        <v>0</v>
      </c>
      <c r="BK28" s="47">
        <f t="shared" si="172"/>
        <v>0</v>
      </c>
      <c r="BL28" s="48">
        <f t="shared" si="81"/>
        <v>6.666666667</v>
      </c>
      <c r="BM28" s="48">
        <f t="shared" si="82"/>
        <v>0</v>
      </c>
      <c r="BN28" s="49"/>
      <c r="BO28" s="43"/>
      <c r="BP28" s="43"/>
      <c r="BQ28" s="1" t="s">
        <v>214</v>
      </c>
      <c r="BR28" s="43"/>
    </row>
    <row r="29" ht="12.75" customHeight="1">
      <c r="A29" s="1">
        <v>18.0</v>
      </c>
      <c r="B29" s="44" t="s">
        <v>251</v>
      </c>
      <c r="C29" s="44" t="s">
        <v>252</v>
      </c>
      <c r="D29" s="44" t="s">
        <v>231</v>
      </c>
      <c r="E29" s="13" t="s">
        <v>57</v>
      </c>
      <c r="F29" s="25">
        <f t="shared" si="7"/>
        <v>20</v>
      </c>
      <c r="G29" s="26">
        <f t="shared" si="74"/>
        <v>6.666666667</v>
      </c>
      <c r="H29" s="25">
        <f t="shared" si="9"/>
        <v>0</v>
      </c>
      <c r="I29" s="13">
        <f t="shared" si="10"/>
        <v>3</v>
      </c>
      <c r="J29" s="45">
        <v>20.0</v>
      </c>
      <c r="K29" s="46">
        <v>0.0</v>
      </c>
      <c r="L29" s="45">
        <v>0.0</v>
      </c>
      <c r="M29" s="46">
        <v>0.0</v>
      </c>
      <c r="N29" s="45">
        <v>0.0</v>
      </c>
      <c r="O29" s="46">
        <v>0.0</v>
      </c>
      <c r="P29" s="47">
        <f t="shared" ref="P29:Q29" si="173">SUM(J29+L29+N29)</f>
        <v>20</v>
      </c>
      <c r="Q29" s="47">
        <f t="shared" si="173"/>
        <v>0</v>
      </c>
      <c r="R29" s="45"/>
      <c r="S29" s="46"/>
      <c r="T29" s="45"/>
      <c r="U29" s="46"/>
      <c r="V29" s="45"/>
      <c r="W29" s="46"/>
      <c r="X29" s="47">
        <f t="shared" ref="X29:Y29" si="174">SUM(R29+T29+V29)</f>
        <v>0</v>
      </c>
      <c r="Y29" s="47">
        <f t="shared" si="174"/>
        <v>0</v>
      </c>
      <c r="Z29" s="45"/>
      <c r="AA29" s="46"/>
      <c r="AB29" s="45"/>
      <c r="AC29" s="46"/>
      <c r="AD29" s="45"/>
      <c r="AE29" s="46"/>
      <c r="AF29" s="47">
        <f t="shared" ref="AF29:AG29" si="175">SUM(Z29+AB29+AD29)</f>
        <v>0</v>
      </c>
      <c r="AG29" s="47">
        <f t="shared" si="175"/>
        <v>0</v>
      </c>
      <c r="AH29" s="45"/>
      <c r="AI29" s="46"/>
      <c r="AJ29" s="45"/>
      <c r="AK29" s="46"/>
      <c r="AL29" s="45"/>
      <c r="AM29" s="46"/>
      <c r="AN29" s="47">
        <f t="shared" ref="AN29:AO29" si="176">SUM(AH29+AJ29+AL29)</f>
        <v>0</v>
      </c>
      <c r="AO29" s="47">
        <f t="shared" si="176"/>
        <v>0</v>
      </c>
      <c r="AP29" s="45"/>
      <c r="AQ29" s="46"/>
      <c r="AR29" s="45"/>
      <c r="AS29" s="46"/>
      <c r="AT29" s="45"/>
      <c r="AU29" s="46"/>
      <c r="AV29" s="47">
        <f t="shared" ref="AV29:AW29" si="177">SUM(AP29+AR29+AT29)</f>
        <v>0</v>
      </c>
      <c r="AW29" s="47">
        <f t="shared" si="177"/>
        <v>0</v>
      </c>
      <c r="AX29" s="45"/>
      <c r="AY29" s="46"/>
      <c r="AZ29" s="45"/>
      <c r="BA29" s="46"/>
      <c r="BB29" s="45"/>
      <c r="BC29" s="46"/>
      <c r="BD29" s="45"/>
      <c r="BE29" s="46"/>
      <c r="BF29" s="45"/>
      <c r="BG29" s="46"/>
      <c r="BH29" s="45"/>
      <c r="BI29" s="46"/>
      <c r="BJ29" s="47">
        <f t="shared" ref="BJ29:BK29" si="178">SUM(AX29+AZ29+BB29+BD29+BF29+BH29)</f>
        <v>0</v>
      </c>
      <c r="BK29" s="47">
        <f t="shared" si="178"/>
        <v>0</v>
      </c>
      <c r="BL29" s="48">
        <f t="shared" si="81"/>
        <v>6.666666667</v>
      </c>
      <c r="BM29" s="48">
        <f t="shared" si="82"/>
        <v>0</v>
      </c>
      <c r="BN29" s="49"/>
      <c r="BO29" s="43"/>
      <c r="BP29" s="43"/>
      <c r="BQ29" s="1" t="s">
        <v>214</v>
      </c>
      <c r="BR29" s="43"/>
    </row>
    <row r="30" ht="12.75" customHeight="1">
      <c r="A30" s="1">
        <v>19.0</v>
      </c>
      <c r="B30" s="44" t="s">
        <v>60</v>
      </c>
      <c r="C30" s="44" t="s">
        <v>253</v>
      </c>
      <c r="D30" s="44" t="s">
        <v>228</v>
      </c>
      <c r="E30" s="13" t="s">
        <v>57</v>
      </c>
      <c r="F30" s="25">
        <f t="shared" si="7"/>
        <v>20</v>
      </c>
      <c r="G30" s="26">
        <f t="shared" si="74"/>
        <v>6.666666667</v>
      </c>
      <c r="H30" s="25">
        <f t="shared" si="9"/>
        <v>0</v>
      </c>
      <c r="I30" s="13">
        <f t="shared" si="10"/>
        <v>3</v>
      </c>
      <c r="J30" s="45">
        <v>0.0</v>
      </c>
      <c r="K30" s="46">
        <v>0.0</v>
      </c>
      <c r="L30" s="45">
        <v>20.0</v>
      </c>
      <c r="M30" s="46">
        <v>0.0</v>
      </c>
      <c r="N30" s="45">
        <v>0.0</v>
      </c>
      <c r="O30" s="46">
        <v>0.0</v>
      </c>
      <c r="P30" s="47">
        <f t="shared" ref="P30:Q30" si="179">SUM(J30+L30+N30)</f>
        <v>20</v>
      </c>
      <c r="Q30" s="47">
        <f t="shared" si="179"/>
        <v>0</v>
      </c>
      <c r="R30" s="45"/>
      <c r="S30" s="46"/>
      <c r="T30" s="45"/>
      <c r="U30" s="46"/>
      <c r="V30" s="45"/>
      <c r="W30" s="46"/>
      <c r="X30" s="47">
        <f t="shared" ref="X30:Y30" si="180">SUM(R30+T30+V30)</f>
        <v>0</v>
      </c>
      <c r="Y30" s="47">
        <f t="shared" si="180"/>
        <v>0</v>
      </c>
      <c r="Z30" s="45"/>
      <c r="AA30" s="46"/>
      <c r="AB30" s="45"/>
      <c r="AC30" s="46"/>
      <c r="AD30" s="45"/>
      <c r="AE30" s="46"/>
      <c r="AF30" s="47">
        <f t="shared" ref="AF30:AG30" si="181">SUM(Z30+AB30+AD30)</f>
        <v>0</v>
      </c>
      <c r="AG30" s="47">
        <f t="shared" si="181"/>
        <v>0</v>
      </c>
      <c r="AH30" s="45"/>
      <c r="AI30" s="46"/>
      <c r="AJ30" s="45"/>
      <c r="AK30" s="46"/>
      <c r="AL30" s="45"/>
      <c r="AM30" s="46"/>
      <c r="AN30" s="47">
        <f t="shared" ref="AN30:AO30" si="182">SUM(AH30+AJ30+AL30)</f>
        <v>0</v>
      </c>
      <c r="AO30" s="47">
        <f t="shared" si="182"/>
        <v>0</v>
      </c>
      <c r="AP30" s="45"/>
      <c r="AQ30" s="46"/>
      <c r="AR30" s="45"/>
      <c r="AS30" s="46"/>
      <c r="AT30" s="45"/>
      <c r="AU30" s="46"/>
      <c r="AV30" s="47">
        <f t="shared" ref="AV30:AW30" si="183">SUM(AP30+AR30+AT30)</f>
        <v>0</v>
      </c>
      <c r="AW30" s="47">
        <f t="shared" si="183"/>
        <v>0</v>
      </c>
      <c r="AX30" s="45"/>
      <c r="AY30" s="46"/>
      <c r="AZ30" s="45"/>
      <c r="BA30" s="46"/>
      <c r="BB30" s="45"/>
      <c r="BC30" s="46"/>
      <c r="BD30" s="45"/>
      <c r="BE30" s="46"/>
      <c r="BF30" s="45"/>
      <c r="BG30" s="46"/>
      <c r="BH30" s="45"/>
      <c r="BI30" s="46"/>
      <c r="BJ30" s="47">
        <f t="shared" ref="BJ30:BK30" si="184">SUM(AX30+AZ30+BB30+BD30+BF30+BH30)</f>
        <v>0</v>
      </c>
      <c r="BK30" s="47">
        <f t="shared" si="184"/>
        <v>0</v>
      </c>
      <c r="BL30" s="48">
        <f t="shared" si="81"/>
        <v>6.666666667</v>
      </c>
      <c r="BM30" s="48">
        <f t="shared" si="82"/>
        <v>0</v>
      </c>
      <c r="BN30" s="49"/>
      <c r="BO30" s="43"/>
      <c r="BP30" s="43"/>
      <c r="BQ30" s="1" t="s">
        <v>214</v>
      </c>
      <c r="BR30" s="43"/>
    </row>
    <row r="31" ht="12.75" customHeight="1">
      <c r="A31" s="1">
        <v>20.0</v>
      </c>
      <c r="B31" s="44" t="s">
        <v>98</v>
      </c>
      <c r="C31" s="44" t="s">
        <v>254</v>
      </c>
      <c r="D31" s="44" t="s">
        <v>221</v>
      </c>
      <c r="E31" s="13" t="s">
        <v>57</v>
      </c>
      <c r="F31" s="25">
        <f t="shared" si="7"/>
        <v>20</v>
      </c>
      <c r="G31" s="26">
        <f t="shared" si="74"/>
        <v>6.666666667</v>
      </c>
      <c r="H31" s="25">
        <f t="shared" si="9"/>
        <v>1</v>
      </c>
      <c r="I31" s="13">
        <f t="shared" si="10"/>
        <v>3</v>
      </c>
      <c r="J31" s="45">
        <v>0.0</v>
      </c>
      <c r="K31" s="46">
        <v>1.0</v>
      </c>
      <c r="L31" s="45">
        <v>0.0</v>
      </c>
      <c r="M31" s="46">
        <v>0.0</v>
      </c>
      <c r="N31" s="45">
        <v>20.0</v>
      </c>
      <c r="O31" s="46">
        <v>0.0</v>
      </c>
      <c r="P31" s="47">
        <f t="shared" ref="P31:Q31" si="185">SUM(J31+L31+N31)</f>
        <v>20</v>
      </c>
      <c r="Q31" s="47">
        <f t="shared" si="185"/>
        <v>1</v>
      </c>
      <c r="R31" s="45"/>
      <c r="S31" s="46"/>
      <c r="T31" s="45"/>
      <c r="U31" s="46"/>
      <c r="V31" s="45"/>
      <c r="W31" s="46"/>
      <c r="X31" s="47">
        <f t="shared" ref="X31:Y31" si="186">SUM(R31+T31+V31)</f>
        <v>0</v>
      </c>
      <c r="Y31" s="47">
        <f t="shared" si="186"/>
        <v>0</v>
      </c>
      <c r="Z31" s="45"/>
      <c r="AA31" s="46"/>
      <c r="AB31" s="45"/>
      <c r="AC31" s="46"/>
      <c r="AD31" s="45"/>
      <c r="AE31" s="46"/>
      <c r="AF31" s="47">
        <f t="shared" ref="AF31:AG31" si="187">SUM(Z31+AB31+AD31)</f>
        <v>0</v>
      </c>
      <c r="AG31" s="47">
        <f t="shared" si="187"/>
        <v>0</v>
      </c>
      <c r="AH31" s="45"/>
      <c r="AI31" s="46"/>
      <c r="AJ31" s="45"/>
      <c r="AK31" s="46"/>
      <c r="AL31" s="45"/>
      <c r="AM31" s="46"/>
      <c r="AN31" s="47">
        <f t="shared" ref="AN31:AO31" si="188">SUM(AH31+AJ31+AL31)</f>
        <v>0</v>
      </c>
      <c r="AO31" s="47">
        <f t="shared" si="188"/>
        <v>0</v>
      </c>
      <c r="AP31" s="45"/>
      <c r="AQ31" s="46"/>
      <c r="AR31" s="45"/>
      <c r="AS31" s="46"/>
      <c r="AT31" s="45"/>
      <c r="AU31" s="46"/>
      <c r="AV31" s="47">
        <f t="shared" ref="AV31:AW31" si="189">SUM(AP31+AR31+AT31)</f>
        <v>0</v>
      </c>
      <c r="AW31" s="47">
        <f t="shared" si="189"/>
        <v>0</v>
      </c>
      <c r="AX31" s="45"/>
      <c r="AY31" s="46"/>
      <c r="AZ31" s="45"/>
      <c r="BA31" s="46"/>
      <c r="BB31" s="45"/>
      <c r="BC31" s="46"/>
      <c r="BD31" s="45"/>
      <c r="BE31" s="46"/>
      <c r="BF31" s="45"/>
      <c r="BG31" s="46"/>
      <c r="BH31" s="45"/>
      <c r="BI31" s="46"/>
      <c r="BJ31" s="47">
        <f t="shared" ref="BJ31:BK31" si="190">SUM(AX31+AZ31+BB31+BD31+BF31+BH31)</f>
        <v>0</v>
      </c>
      <c r="BK31" s="47">
        <f t="shared" si="190"/>
        <v>0</v>
      </c>
      <c r="BL31" s="48">
        <f t="shared" si="81"/>
        <v>6.666666667</v>
      </c>
      <c r="BM31" s="48">
        <f t="shared" si="82"/>
        <v>0</v>
      </c>
      <c r="BN31" s="49"/>
      <c r="BO31" s="43"/>
      <c r="BP31" s="43"/>
      <c r="BQ31" s="1" t="s">
        <v>214</v>
      </c>
      <c r="BR31" s="43"/>
    </row>
    <row r="32" ht="12.75" customHeight="1">
      <c r="A32" s="1">
        <v>21.0</v>
      </c>
      <c r="B32" s="44" t="s">
        <v>96</v>
      </c>
      <c r="C32" s="44" t="s">
        <v>255</v>
      </c>
      <c r="D32" s="44" t="s">
        <v>221</v>
      </c>
      <c r="E32" s="13" t="s">
        <v>57</v>
      </c>
      <c r="F32" s="25">
        <f t="shared" si="7"/>
        <v>20</v>
      </c>
      <c r="G32" s="26">
        <f t="shared" si="74"/>
        <v>6.666666667</v>
      </c>
      <c r="H32" s="25">
        <f t="shared" si="9"/>
        <v>2</v>
      </c>
      <c r="I32" s="13">
        <f t="shared" si="10"/>
        <v>3</v>
      </c>
      <c r="J32" s="45">
        <v>20.0</v>
      </c>
      <c r="K32" s="46">
        <v>1.0</v>
      </c>
      <c r="L32" s="45">
        <v>0.0</v>
      </c>
      <c r="M32" s="46">
        <v>1.0</v>
      </c>
      <c r="N32" s="45">
        <v>0.0</v>
      </c>
      <c r="O32" s="46">
        <v>0.0</v>
      </c>
      <c r="P32" s="47">
        <f t="shared" ref="P32:Q32" si="191">SUM(J32+L32+N32)</f>
        <v>20</v>
      </c>
      <c r="Q32" s="47">
        <f t="shared" si="191"/>
        <v>2</v>
      </c>
      <c r="R32" s="45"/>
      <c r="S32" s="46"/>
      <c r="T32" s="45"/>
      <c r="U32" s="46"/>
      <c r="V32" s="45"/>
      <c r="W32" s="46"/>
      <c r="X32" s="47">
        <f t="shared" ref="X32:Y32" si="192">SUM(R32+T32+V32)</f>
        <v>0</v>
      </c>
      <c r="Y32" s="47">
        <f t="shared" si="192"/>
        <v>0</v>
      </c>
      <c r="Z32" s="45"/>
      <c r="AA32" s="46"/>
      <c r="AB32" s="45"/>
      <c r="AC32" s="46"/>
      <c r="AD32" s="45"/>
      <c r="AE32" s="46"/>
      <c r="AF32" s="47">
        <f t="shared" ref="AF32:AG32" si="193">SUM(Z32+AB32+AD32)</f>
        <v>0</v>
      </c>
      <c r="AG32" s="47">
        <f t="shared" si="193"/>
        <v>0</v>
      </c>
      <c r="AH32" s="45"/>
      <c r="AI32" s="46"/>
      <c r="AJ32" s="45"/>
      <c r="AK32" s="46"/>
      <c r="AL32" s="45"/>
      <c r="AM32" s="46"/>
      <c r="AN32" s="47">
        <f t="shared" ref="AN32:AO32" si="194">SUM(AH32+AJ32+AL32)</f>
        <v>0</v>
      </c>
      <c r="AO32" s="47">
        <f t="shared" si="194"/>
        <v>0</v>
      </c>
      <c r="AP32" s="45"/>
      <c r="AQ32" s="46"/>
      <c r="AR32" s="45"/>
      <c r="AS32" s="46"/>
      <c r="AT32" s="45"/>
      <c r="AU32" s="46"/>
      <c r="AV32" s="47">
        <f t="shared" ref="AV32:AW32" si="195">SUM(AP32+AR32+AT32)</f>
        <v>0</v>
      </c>
      <c r="AW32" s="47">
        <f t="shared" si="195"/>
        <v>0</v>
      </c>
      <c r="AX32" s="45"/>
      <c r="AY32" s="46"/>
      <c r="AZ32" s="45"/>
      <c r="BA32" s="46"/>
      <c r="BB32" s="45"/>
      <c r="BC32" s="46"/>
      <c r="BD32" s="45"/>
      <c r="BE32" s="46"/>
      <c r="BF32" s="45"/>
      <c r="BG32" s="46"/>
      <c r="BH32" s="45"/>
      <c r="BI32" s="46"/>
      <c r="BJ32" s="47">
        <f t="shared" ref="BJ32:BK32" si="196">SUM(AX32+AZ32+BB32+BD32+BF32+BH32)</f>
        <v>0</v>
      </c>
      <c r="BK32" s="47">
        <f t="shared" si="196"/>
        <v>0</v>
      </c>
      <c r="BL32" s="48">
        <f t="shared" si="81"/>
        <v>6.666666667</v>
      </c>
      <c r="BM32" s="48">
        <f t="shared" si="82"/>
        <v>0</v>
      </c>
      <c r="BN32" s="49"/>
      <c r="BO32" s="43"/>
      <c r="BP32" s="43"/>
      <c r="BQ32" s="1" t="s">
        <v>214</v>
      </c>
      <c r="BR32" s="43"/>
    </row>
    <row r="33" ht="12.75" customHeight="1">
      <c r="A33" s="1">
        <v>22.0</v>
      </c>
      <c r="B33" s="44" t="s">
        <v>256</v>
      </c>
      <c r="C33" s="44" t="s">
        <v>257</v>
      </c>
      <c r="D33" s="44" t="s">
        <v>222</v>
      </c>
      <c r="E33" s="13" t="s">
        <v>57</v>
      </c>
      <c r="F33" s="25">
        <f t="shared" si="7"/>
        <v>0</v>
      </c>
      <c r="G33" s="26">
        <f t="shared" si="74"/>
        <v>0</v>
      </c>
      <c r="H33" s="25">
        <f t="shared" si="9"/>
        <v>6</v>
      </c>
      <c r="I33" s="13">
        <f t="shared" si="10"/>
        <v>3</v>
      </c>
      <c r="J33" s="45">
        <v>0.0</v>
      </c>
      <c r="K33" s="46">
        <v>2.0</v>
      </c>
      <c r="L33" s="45">
        <v>0.0</v>
      </c>
      <c r="M33" s="46">
        <v>2.0</v>
      </c>
      <c r="N33" s="45">
        <v>0.0</v>
      </c>
      <c r="O33" s="46">
        <v>2.0</v>
      </c>
      <c r="P33" s="47">
        <f t="shared" ref="P33:Q33" si="197">SUM(J33+L33+N33)</f>
        <v>0</v>
      </c>
      <c r="Q33" s="47">
        <f t="shared" si="197"/>
        <v>6</v>
      </c>
      <c r="R33" s="45"/>
      <c r="S33" s="46"/>
      <c r="T33" s="45"/>
      <c r="U33" s="46"/>
      <c r="V33" s="45"/>
      <c r="W33" s="46"/>
      <c r="X33" s="47">
        <f t="shared" ref="X33:Y33" si="198">SUM(R33+T33+V33)</f>
        <v>0</v>
      </c>
      <c r="Y33" s="47">
        <f t="shared" si="198"/>
        <v>0</v>
      </c>
      <c r="Z33" s="45"/>
      <c r="AA33" s="46"/>
      <c r="AB33" s="45"/>
      <c r="AC33" s="46"/>
      <c r="AD33" s="45"/>
      <c r="AE33" s="46"/>
      <c r="AF33" s="47">
        <f t="shared" ref="AF33:AG33" si="199">SUM(Z33+AB33+AD33)</f>
        <v>0</v>
      </c>
      <c r="AG33" s="47">
        <f t="shared" si="199"/>
        <v>0</v>
      </c>
      <c r="AH33" s="45"/>
      <c r="AI33" s="46"/>
      <c r="AJ33" s="45"/>
      <c r="AK33" s="46"/>
      <c r="AL33" s="45"/>
      <c r="AM33" s="46"/>
      <c r="AN33" s="47">
        <f t="shared" ref="AN33:AO33" si="200">SUM(AH33+AJ33+AL33)</f>
        <v>0</v>
      </c>
      <c r="AO33" s="47">
        <f t="shared" si="200"/>
        <v>0</v>
      </c>
      <c r="AP33" s="45"/>
      <c r="AQ33" s="46"/>
      <c r="AR33" s="45"/>
      <c r="AS33" s="46"/>
      <c r="AT33" s="45"/>
      <c r="AU33" s="46"/>
      <c r="AV33" s="47">
        <f t="shared" ref="AV33:AW33" si="201">SUM(AP33+AR33+AT33)</f>
        <v>0</v>
      </c>
      <c r="AW33" s="47">
        <f t="shared" si="201"/>
        <v>0</v>
      </c>
      <c r="AX33" s="45"/>
      <c r="AY33" s="46"/>
      <c r="AZ33" s="45"/>
      <c r="BA33" s="46"/>
      <c r="BB33" s="45"/>
      <c r="BC33" s="46"/>
      <c r="BD33" s="45"/>
      <c r="BE33" s="46"/>
      <c r="BF33" s="45"/>
      <c r="BG33" s="46"/>
      <c r="BH33" s="45"/>
      <c r="BI33" s="46"/>
      <c r="BJ33" s="47">
        <f t="shared" ref="BJ33:BK33" si="202">SUM(AX33+AZ33+BB33+BD33+BF33+BH33)</f>
        <v>0</v>
      </c>
      <c r="BK33" s="47">
        <f t="shared" si="202"/>
        <v>0</v>
      </c>
      <c r="BL33" s="48">
        <f t="shared" si="81"/>
        <v>0</v>
      </c>
      <c r="BM33" s="48">
        <f t="shared" si="82"/>
        <v>0</v>
      </c>
      <c r="BN33" s="49"/>
      <c r="BO33" s="43"/>
      <c r="BP33" s="43"/>
      <c r="BQ33" s="1" t="s">
        <v>214</v>
      </c>
      <c r="BR33" s="43"/>
    </row>
    <row r="34" ht="12.75" customHeight="1">
      <c r="A34" s="1">
        <v>23.0</v>
      </c>
      <c r="B34" s="44" t="s">
        <v>258</v>
      </c>
      <c r="C34" s="44" t="s">
        <v>254</v>
      </c>
      <c r="D34" s="44" t="s">
        <v>228</v>
      </c>
      <c r="E34" s="13" t="s">
        <v>57</v>
      </c>
      <c r="F34" s="25">
        <f t="shared" si="7"/>
        <v>0</v>
      </c>
      <c r="G34" s="26">
        <f t="shared" si="74"/>
        <v>0</v>
      </c>
      <c r="H34" s="25">
        <f t="shared" si="9"/>
        <v>2</v>
      </c>
      <c r="I34" s="13">
        <f t="shared" si="10"/>
        <v>3</v>
      </c>
      <c r="J34" s="45">
        <v>0.0</v>
      </c>
      <c r="K34" s="46">
        <v>0.0</v>
      </c>
      <c r="L34" s="45">
        <v>0.0</v>
      </c>
      <c r="M34" s="46">
        <v>1.0</v>
      </c>
      <c r="N34" s="45">
        <v>0.0</v>
      </c>
      <c r="O34" s="46">
        <v>1.0</v>
      </c>
      <c r="P34" s="47">
        <f t="shared" ref="P34:Q34" si="203">SUM(J34+L34+N34)</f>
        <v>0</v>
      </c>
      <c r="Q34" s="47">
        <f t="shared" si="203"/>
        <v>2</v>
      </c>
      <c r="R34" s="45"/>
      <c r="S34" s="46"/>
      <c r="T34" s="45"/>
      <c r="U34" s="46"/>
      <c r="V34" s="45"/>
      <c r="W34" s="46"/>
      <c r="X34" s="47">
        <f t="shared" ref="X34:Y34" si="204">SUM(R34+T34+V34)</f>
        <v>0</v>
      </c>
      <c r="Y34" s="47">
        <f t="shared" si="204"/>
        <v>0</v>
      </c>
      <c r="Z34" s="45"/>
      <c r="AA34" s="46"/>
      <c r="AB34" s="45"/>
      <c r="AC34" s="46"/>
      <c r="AD34" s="45"/>
      <c r="AE34" s="46"/>
      <c r="AF34" s="47">
        <f t="shared" ref="AF34:AG34" si="205">SUM(Z34+AB34+AD34)</f>
        <v>0</v>
      </c>
      <c r="AG34" s="47">
        <f t="shared" si="205"/>
        <v>0</v>
      </c>
      <c r="AH34" s="45"/>
      <c r="AI34" s="46"/>
      <c r="AJ34" s="45"/>
      <c r="AK34" s="46"/>
      <c r="AL34" s="45"/>
      <c r="AM34" s="46"/>
      <c r="AN34" s="47">
        <f t="shared" ref="AN34:AO34" si="206">SUM(AH34+AJ34+AL34)</f>
        <v>0</v>
      </c>
      <c r="AO34" s="47">
        <f t="shared" si="206"/>
        <v>0</v>
      </c>
      <c r="AP34" s="45"/>
      <c r="AQ34" s="46"/>
      <c r="AR34" s="45"/>
      <c r="AS34" s="46"/>
      <c r="AT34" s="45"/>
      <c r="AU34" s="46"/>
      <c r="AV34" s="47">
        <f t="shared" ref="AV34:AW34" si="207">SUM(AP34+AR34+AT34)</f>
        <v>0</v>
      </c>
      <c r="AW34" s="47">
        <f t="shared" si="207"/>
        <v>0</v>
      </c>
      <c r="AX34" s="45"/>
      <c r="AY34" s="46"/>
      <c r="AZ34" s="45"/>
      <c r="BA34" s="46"/>
      <c r="BB34" s="45"/>
      <c r="BC34" s="46"/>
      <c r="BD34" s="45"/>
      <c r="BE34" s="46"/>
      <c r="BF34" s="45"/>
      <c r="BG34" s="46"/>
      <c r="BH34" s="45"/>
      <c r="BI34" s="46"/>
      <c r="BJ34" s="47">
        <f t="shared" ref="BJ34:BK34" si="208">SUM(AX34+AZ34+BB34+BD34+BF34+BH34)</f>
        <v>0</v>
      </c>
      <c r="BK34" s="47">
        <f t="shared" si="208"/>
        <v>0</v>
      </c>
      <c r="BL34" s="48">
        <f t="shared" si="81"/>
        <v>0</v>
      </c>
      <c r="BM34" s="48">
        <f t="shared" si="82"/>
        <v>0</v>
      </c>
      <c r="BN34" s="49"/>
      <c r="BO34" s="43"/>
      <c r="BP34" s="43"/>
      <c r="BQ34" s="1" t="s">
        <v>214</v>
      </c>
      <c r="BR34" s="43"/>
    </row>
    <row r="35" ht="12.75" customHeight="1">
      <c r="A35" s="1">
        <v>24.0</v>
      </c>
      <c r="B35" s="44" t="s">
        <v>259</v>
      </c>
      <c r="C35" s="44" t="s">
        <v>260</v>
      </c>
      <c r="D35" s="44" t="s">
        <v>234</v>
      </c>
      <c r="E35" s="13" t="s">
        <v>57</v>
      </c>
      <c r="F35" s="25">
        <f t="shared" si="7"/>
        <v>0</v>
      </c>
      <c r="G35" s="26">
        <f t="shared" si="74"/>
        <v>0</v>
      </c>
      <c r="H35" s="25">
        <f t="shared" si="9"/>
        <v>1</v>
      </c>
      <c r="I35" s="13">
        <f t="shared" si="10"/>
        <v>3</v>
      </c>
      <c r="J35" s="45">
        <v>0.0</v>
      </c>
      <c r="K35" s="46">
        <v>1.0</v>
      </c>
      <c r="L35" s="45">
        <v>0.0</v>
      </c>
      <c r="M35" s="46">
        <v>0.0</v>
      </c>
      <c r="N35" s="45">
        <v>0.0</v>
      </c>
      <c r="O35" s="46">
        <v>0.0</v>
      </c>
      <c r="P35" s="47">
        <f t="shared" ref="P35:Q35" si="209">SUM(J35+L35+N35)</f>
        <v>0</v>
      </c>
      <c r="Q35" s="47">
        <f t="shared" si="209"/>
        <v>1</v>
      </c>
      <c r="R35" s="45"/>
      <c r="S35" s="46"/>
      <c r="T35" s="45"/>
      <c r="U35" s="46"/>
      <c r="V35" s="45"/>
      <c r="W35" s="46"/>
      <c r="X35" s="47">
        <f t="shared" ref="X35:Y35" si="210">SUM(R35+T35+V35)</f>
        <v>0</v>
      </c>
      <c r="Y35" s="47">
        <f t="shared" si="210"/>
        <v>0</v>
      </c>
      <c r="Z35" s="45"/>
      <c r="AA35" s="46"/>
      <c r="AB35" s="45"/>
      <c r="AC35" s="46"/>
      <c r="AD35" s="45"/>
      <c r="AE35" s="46"/>
      <c r="AF35" s="47">
        <f t="shared" ref="AF35:AG35" si="211">SUM(Z35+AB35+AD35)</f>
        <v>0</v>
      </c>
      <c r="AG35" s="47">
        <f t="shared" si="211"/>
        <v>0</v>
      </c>
      <c r="AH35" s="45"/>
      <c r="AI35" s="46"/>
      <c r="AJ35" s="45"/>
      <c r="AK35" s="46"/>
      <c r="AL35" s="45"/>
      <c r="AM35" s="46"/>
      <c r="AN35" s="47">
        <f t="shared" ref="AN35:AO35" si="212">SUM(AH35+AJ35+AL35)</f>
        <v>0</v>
      </c>
      <c r="AO35" s="47">
        <f t="shared" si="212"/>
        <v>0</v>
      </c>
      <c r="AP35" s="45"/>
      <c r="AQ35" s="46"/>
      <c r="AR35" s="45"/>
      <c r="AS35" s="46"/>
      <c r="AT35" s="45"/>
      <c r="AU35" s="46"/>
      <c r="AV35" s="47">
        <f t="shared" ref="AV35:AW35" si="213">SUM(AP35+AR35+AT35)</f>
        <v>0</v>
      </c>
      <c r="AW35" s="47">
        <f t="shared" si="213"/>
        <v>0</v>
      </c>
      <c r="AX35" s="45"/>
      <c r="AY35" s="46"/>
      <c r="AZ35" s="45"/>
      <c r="BA35" s="46"/>
      <c r="BB35" s="45"/>
      <c r="BC35" s="46"/>
      <c r="BD35" s="45"/>
      <c r="BE35" s="46"/>
      <c r="BF35" s="45"/>
      <c r="BG35" s="46"/>
      <c r="BH35" s="45"/>
      <c r="BI35" s="46"/>
      <c r="BJ35" s="47">
        <f t="shared" ref="BJ35:BK35" si="214">SUM(AX35+AZ35+BB35+BD35+BF35+BH35)</f>
        <v>0</v>
      </c>
      <c r="BK35" s="47">
        <f t="shared" si="214"/>
        <v>0</v>
      </c>
      <c r="BL35" s="48">
        <f t="shared" si="81"/>
        <v>0</v>
      </c>
      <c r="BM35" s="48">
        <f t="shared" si="82"/>
        <v>0</v>
      </c>
      <c r="BN35" s="49"/>
      <c r="BO35" s="43"/>
      <c r="BP35" s="43"/>
      <c r="BQ35" s="1" t="s">
        <v>214</v>
      </c>
      <c r="BR35" s="43"/>
    </row>
    <row r="36" ht="12.75" customHeight="1">
      <c r="A36" s="1">
        <v>25.0</v>
      </c>
      <c r="B36" s="44" t="s">
        <v>98</v>
      </c>
      <c r="C36" s="44" t="s">
        <v>261</v>
      </c>
      <c r="D36" s="44" t="s">
        <v>213</v>
      </c>
      <c r="E36" s="13" t="s">
        <v>57</v>
      </c>
      <c r="F36" s="25">
        <f t="shared" si="7"/>
        <v>0</v>
      </c>
      <c r="G36" s="26">
        <f t="shared" si="74"/>
        <v>0</v>
      </c>
      <c r="H36" s="25">
        <f t="shared" si="9"/>
        <v>1</v>
      </c>
      <c r="I36" s="13">
        <f t="shared" si="10"/>
        <v>3</v>
      </c>
      <c r="J36" s="45">
        <v>0.0</v>
      </c>
      <c r="K36" s="46">
        <v>0.0</v>
      </c>
      <c r="L36" s="45">
        <v>0.0</v>
      </c>
      <c r="M36" s="46">
        <v>0.0</v>
      </c>
      <c r="N36" s="45">
        <v>0.0</v>
      </c>
      <c r="O36" s="46">
        <v>1.0</v>
      </c>
      <c r="P36" s="47">
        <f t="shared" ref="P36:Q36" si="215">SUM(J36+L36+N36)</f>
        <v>0</v>
      </c>
      <c r="Q36" s="47">
        <f t="shared" si="215"/>
        <v>1</v>
      </c>
      <c r="R36" s="45"/>
      <c r="S36" s="46"/>
      <c r="T36" s="45"/>
      <c r="U36" s="46"/>
      <c r="V36" s="45"/>
      <c r="W36" s="46"/>
      <c r="X36" s="47">
        <f t="shared" ref="X36:Y36" si="216">SUM(R36+T36+V36)</f>
        <v>0</v>
      </c>
      <c r="Y36" s="47">
        <f t="shared" si="216"/>
        <v>0</v>
      </c>
      <c r="Z36" s="45"/>
      <c r="AA36" s="46"/>
      <c r="AB36" s="45"/>
      <c r="AC36" s="46"/>
      <c r="AD36" s="45"/>
      <c r="AE36" s="46"/>
      <c r="AF36" s="47">
        <f t="shared" ref="AF36:AG36" si="217">SUM(Z36+AB36+AD36)</f>
        <v>0</v>
      </c>
      <c r="AG36" s="47">
        <f t="shared" si="217"/>
        <v>0</v>
      </c>
      <c r="AH36" s="45"/>
      <c r="AI36" s="46"/>
      <c r="AJ36" s="45"/>
      <c r="AK36" s="46"/>
      <c r="AL36" s="45"/>
      <c r="AM36" s="46"/>
      <c r="AN36" s="47">
        <f t="shared" ref="AN36:AO36" si="218">SUM(AH36+AJ36+AL36)</f>
        <v>0</v>
      </c>
      <c r="AO36" s="47">
        <f t="shared" si="218"/>
        <v>0</v>
      </c>
      <c r="AP36" s="45"/>
      <c r="AQ36" s="46"/>
      <c r="AR36" s="45"/>
      <c r="AS36" s="46"/>
      <c r="AT36" s="45"/>
      <c r="AU36" s="46"/>
      <c r="AV36" s="47">
        <f t="shared" ref="AV36:AW36" si="219">SUM(AP36+AR36+AT36)</f>
        <v>0</v>
      </c>
      <c r="AW36" s="47">
        <f t="shared" si="219"/>
        <v>0</v>
      </c>
      <c r="AX36" s="45"/>
      <c r="AY36" s="46"/>
      <c r="AZ36" s="45"/>
      <c r="BA36" s="46"/>
      <c r="BB36" s="45"/>
      <c r="BC36" s="46"/>
      <c r="BD36" s="45"/>
      <c r="BE36" s="46"/>
      <c r="BF36" s="45"/>
      <c r="BG36" s="46"/>
      <c r="BH36" s="45"/>
      <c r="BI36" s="46"/>
      <c r="BJ36" s="47">
        <f t="shared" ref="BJ36:BK36" si="220">SUM(AX36+AZ36+BB36+BD36+BF36+BH36)</f>
        <v>0</v>
      </c>
      <c r="BK36" s="47">
        <f t="shared" si="220"/>
        <v>0</v>
      </c>
      <c r="BL36" s="48">
        <f t="shared" si="81"/>
        <v>0</v>
      </c>
      <c r="BM36" s="48">
        <f t="shared" si="82"/>
        <v>0</v>
      </c>
      <c r="BN36" s="49"/>
      <c r="BO36" s="43"/>
      <c r="BP36" s="43"/>
      <c r="BQ36" s="1" t="s">
        <v>214</v>
      </c>
      <c r="BR36" s="43"/>
    </row>
    <row r="37" ht="12.75" customHeight="1">
      <c r="A37" s="1">
        <v>26.0</v>
      </c>
      <c r="B37" s="44" t="s">
        <v>94</v>
      </c>
      <c r="C37" s="44" t="s">
        <v>95</v>
      </c>
      <c r="D37" s="44" t="s">
        <v>220</v>
      </c>
      <c r="E37" s="13" t="s">
        <v>57</v>
      </c>
      <c r="F37" s="25">
        <f t="shared" si="7"/>
        <v>0</v>
      </c>
      <c r="G37" s="26">
        <f t="shared" si="74"/>
        <v>0</v>
      </c>
      <c r="H37" s="25">
        <f t="shared" si="9"/>
        <v>0</v>
      </c>
      <c r="I37" s="13">
        <f t="shared" si="10"/>
        <v>3</v>
      </c>
      <c r="J37" s="45">
        <v>0.0</v>
      </c>
      <c r="K37" s="46">
        <v>0.0</v>
      </c>
      <c r="L37" s="45">
        <v>0.0</v>
      </c>
      <c r="M37" s="46">
        <v>0.0</v>
      </c>
      <c r="N37" s="45">
        <v>0.0</v>
      </c>
      <c r="O37" s="46">
        <v>0.0</v>
      </c>
      <c r="P37" s="47">
        <f t="shared" ref="P37:Q37" si="221">SUM(J37+L37+N37)</f>
        <v>0</v>
      </c>
      <c r="Q37" s="47">
        <f t="shared" si="221"/>
        <v>0</v>
      </c>
      <c r="R37" s="45"/>
      <c r="S37" s="46"/>
      <c r="T37" s="45"/>
      <c r="U37" s="46"/>
      <c r="V37" s="45"/>
      <c r="W37" s="46"/>
      <c r="X37" s="47">
        <f t="shared" ref="X37:Y37" si="222">SUM(R37+T37+V37)</f>
        <v>0</v>
      </c>
      <c r="Y37" s="47">
        <f t="shared" si="222"/>
        <v>0</v>
      </c>
      <c r="Z37" s="45"/>
      <c r="AA37" s="46"/>
      <c r="AB37" s="45"/>
      <c r="AC37" s="46"/>
      <c r="AD37" s="45"/>
      <c r="AE37" s="46"/>
      <c r="AF37" s="47">
        <f t="shared" ref="AF37:AG37" si="223">SUM(Z37+AB37+AD37)</f>
        <v>0</v>
      </c>
      <c r="AG37" s="47">
        <f t="shared" si="223"/>
        <v>0</v>
      </c>
      <c r="AH37" s="45"/>
      <c r="AI37" s="46"/>
      <c r="AJ37" s="45"/>
      <c r="AK37" s="46"/>
      <c r="AL37" s="45"/>
      <c r="AM37" s="46"/>
      <c r="AN37" s="47">
        <f t="shared" ref="AN37:AO37" si="224">SUM(AH37+AJ37+AL37)</f>
        <v>0</v>
      </c>
      <c r="AO37" s="47">
        <f t="shared" si="224"/>
        <v>0</v>
      </c>
      <c r="AP37" s="45"/>
      <c r="AQ37" s="46"/>
      <c r="AR37" s="45"/>
      <c r="AS37" s="46"/>
      <c r="AT37" s="45"/>
      <c r="AU37" s="46"/>
      <c r="AV37" s="47">
        <f t="shared" ref="AV37:AW37" si="225">SUM(AP37+AR37+AT37)</f>
        <v>0</v>
      </c>
      <c r="AW37" s="47">
        <f t="shared" si="225"/>
        <v>0</v>
      </c>
      <c r="AX37" s="45"/>
      <c r="AY37" s="46"/>
      <c r="AZ37" s="45"/>
      <c r="BA37" s="46"/>
      <c r="BB37" s="45"/>
      <c r="BC37" s="46"/>
      <c r="BD37" s="45"/>
      <c r="BE37" s="46"/>
      <c r="BF37" s="45"/>
      <c r="BG37" s="46"/>
      <c r="BH37" s="45"/>
      <c r="BI37" s="46"/>
      <c r="BJ37" s="47">
        <f t="shared" ref="BJ37:BK37" si="226">SUM(AX37+AZ37+BB37+BD37+BF37+BH37)</f>
        <v>0</v>
      </c>
      <c r="BK37" s="47">
        <f t="shared" si="226"/>
        <v>0</v>
      </c>
      <c r="BL37" s="48">
        <f t="shared" si="81"/>
        <v>0</v>
      </c>
      <c r="BM37" s="48">
        <f t="shared" si="82"/>
        <v>0</v>
      </c>
      <c r="BN37" s="49"/>
      <c r="BO37" s="43"/>
      <c r="BP37" s="43"/>
      <c r="BQ37" s="1" t="s">
        <v>214</v>
      </c>
      <c r="BR37" s="43"/>
    </row>
    <row r="38" ht="12.75" customHeight="1">
      <c r="A38" s="1">
        <v>27.0</v>
      </c>
      <c r="B38" s="44" t="s">
        <v>262</v>
      </c>
      <c r="C38" s="44" t="s">
        <v>263</v>
      </c>
      <c r="D38" s="44" t="s">
        <v>225</v>
      </c>
      <c r="E38" s="13" t="s">
        <v>57</v>
      </c>
      <c r="F38" s="25">
        <f t="shared" si="7"/>
        <v>0</v>
      </c>
      <c r="G38" s="26">
        <f t="shared" si="74"/>
        <v>0</v>
      </c>
      <c r="H38" s="25">
        <f t="shared" si="9"/>
        <v>0</v>
      </c>
      <c r="I38" s="13">
        <f t="shared" si="10"/>
        <v>3</v>
      </c>
      <c r="J38" s="45">
        <v>0.0</v>
      </c>
      <c r="K38" s="46">
        <v>0.0</v>
      </c>
      <c r="L38" s="45">
        <v>0.0</v>
      </c>
      <c r="M38" s="46">
        <v>0.0</v>
      </c>
      <c r="N38" s="45">
        <v>0.0</v>
      </c>
      <c r="O38" s="46">
        <v>0.0</v>
      </c>
      <c r="P38" s="47">
        <f t="shared" ref="P38:Q38" si="227">SUM(J38+L38+N38)</f>
        <v>0</v>
      </c>
      <c r="Q38" s="47">
        <f t="shared" si="227"/>
        <v>0</v>
      </c>
      <c r="R38" s="45"/>
      <c r="S38" s="46"/>
      <c r="T38" s="45"/>
      <c r="U38" s="46"/>
      <c r="V38" s="45"/>
      <c r="W38" s="46"/>
      <c r="X38" s="47">
        <f t="shared" ref="X38:Y38" si="228">SUM(R38+T38+V38)</f>
        <v>0</v>
      </c>
      <c r="Y38" s="47">
        <f t="shared" si="228"/>
        <v>0</v>
      </c>
      <c r="Z38" s="45"/>
      <c r="AA38" s="46"/>
      <c r="AB38" s="45"/>
      <c r="AC38" s="46"/>
      <c r="AD38" s="45"/>
      <c r="AE38" s="46"/>
      <c r="AF38" s="47">
        <f t="shared" ref="AF38:AG38" si="229">SUM(Z38+AB38+AD38)</f>
        <v>0</v>
      </c>
      <c r="AG38" s="47">
        <f t="shared" si="229"/>
        <v>0</v>
      </c>
      <c r="AH38" s="45"/>
      <c r="AI38" s="46"/>
      <c r="AJ38" s="45"/>
      <c r="AK38" s="46"/>
      <c r="AL38" s="45"/>
      <c r="AM38" s="46"/>
      <c r="AN38" s="47">
        <f t="shared" ref="AN38:AO38" si="230">SUM(AH38+AJ38+AL38)</f>
        <v>0</v>
      </c>
      <c r="AO38" s="47">
        <f t="shared" si="230"/>
        <v>0</v>
      </c>
      <c r="AP38" s="45"/>
      <c r="AQ38" s="46"/>
      <c r="AR38" s="45"/>
      <c r="AS38" s="46"/>
      <c r="AT38" s="45"/>
      <c r="AU38" s="46"/>
      <c r="AV38" s="47">
        <f t="shared" ref="AV38:AW38" si="231">SUM(AP38+AR38+AT38)</f>
        <v>0</v>
      </c>
      <c r="AW38" s="47">
        <f t="shared" si="231"/>
        <v>0</v>
      </c>
      <c r="AX38" s="45"/>
      <c r="AY38" s="46"/>
      <c r="AZ38" s="45"/>
      <c r="BA38" s="46"/>
      <c r="BB38" s="45"/>
      <c r="BC38" s="46"/>
      <c r="BD38" s="45"/>
      <c r="BE38" s="46"/>
      <c r="BF38" s="45"/>
      <c r="BG38" s="46"/>
      <c r="BH38" s="45"/>
      <c r="BI38" s="46"/>
      <c r="BJ38" s="47">
        <f t="shared" ref="BJ38:BK38" si="232">SUM(AX38+AZ38+BB38+BD38+BF38+BH38)</f>
        <v>0</v>
      </c>
      <c r="BK38" s="47">
        <f t="shared" si="232"/>
        <v>0</v>
      </c>
      <c r="BL38" s="48">
        <f t="shared" si="81"/>
        <v>0</v>
      </c>
      <c r="BM38" s="48">
        <f t="shared" si="82"/>
        <v>0</v>
      </c>
      <c r="BN38" s="49"/>
      <c r="BO38" s="43"/>
      <c r="BP38" s="43"/>
      <c r="BQ38" s="1" t="s">
        <v>214</v>
      </c>
      <c r="BR38" s="43"/>
    </row>
    <row r="39" ht="12.75" customHeight="1">
      <c r="A39" s="1">
        <v>28.0</v>
      </c>
      <c r="B39" s="44" t="s">
        <v>264</v>
      </c>
      <c r="C39" s="44" t="s">
        <v>265</v>
      </c>
      <c r="D39" s="44" t="s">
        <v>226</v>
      </c>
      <c r="E39" s="13" t="s">
        <v>57</v>
      </c>
      <c r="F39" s="25">
        <f t="shared" si="7"/>
        <v>0</v>
      </c>
      <c r="G39" s="26">
        <f t="shared" si="74"/>
        <v>0</v>
      </c>
      <c r="H39" s="25">
        <f t="shared" si="9"/>
        <v>0</v>
      </c>
      <c r="I39" s="13">
        <f t="shared" si="10"/>
        <v>3</v>
      </c>
      <c r="J39" s="45">
        <v>0.0</v>
      </c>
      <c r="K39" s="46">
        <v>0.0</v>
      </c>
      <c r="L39" s="45">
        <v>0.0</v>
      </c>
      <c r="M39" s="46">
        <v>0.0</v>
      </c>
      <c r="N39" s="45">
        <v>0.0</v>
      </c>
      <c r="O39" s="46">
        <v>0.0</v>
      </c>
      <c r="P39" s="47">
        <f t="shared" ref="P39:Q39" si="233">SUM(J39+L39+N39)</f>
        <v>0</v>
      </c>
      <c r="Q39" s="47">
        <f t="shared" si="233"/>
        <v>0</v>
      </c>
      <c r="R39" s="45"/>
      <c r="S39" s="46"/>
      <c r="T39" s="45"/>
      <c r="U39" s="46"/>
      <c r="V39" s="45"/>
      <c r="W39" s="46"/>
      <c r="X39" s="47">
        <f t="shared" ref="X39:Y39" si="234">SUM(R39+T39+V39)</f>
        <v>0</v>
      </c>
      <c r="Y39" s="47">
        <f t="shared" si="234"/>
        <v>0</v>
      </c>
      <c r="Z39" s="45"/>
      <c r="AA39" s="46"/>
      <c r="AB39" s="45"/>
      <c r="AC39" s="46"/>
      <c r="AD39" s="45"/>
      <c r="AE39" s="46"/>
      <c r="AF39" s="47">
        <f t="shared" ref="AF39:AG39" si="235">SUM(Z39+AB39+AD39)</f>
        <v>0</v>
      </c>
      <c r="AG39" s="47">
        <f t="shared" si="235"/>
        <v>0</v>
      </c>
      <c r="AH39" s="45"/>
      <c r="AI39" s="46"/>
      <c r="AJ39" s="45"/>
      <c r="AK39" s="46"/>
      <c r="AL39" s="45"/>
      <c r="AM39" s="46"/>
      <c r="AN39" s="47">
        <f t="shared" ref="AN39:AO39" si="236">SUM(AH39+AJ39+AL39)</f>
        <v>0</v>
      </c>
      <c r="AO39" s="47">
        <f t="shared" si="236"/>
        <v>0</v>
      </c>
      <c r="AP39" s="45"/>
      <c r="AQ39" s="46"/>
      <c r="AR39" s="45"/>
      <c r="AS39" s="46"/>
      <c r="AT39" s="45"/>
      <c r="AU39" s="46"/>
      <c r="AV39" s="47">
        <f t="shared" ref="AV39:AW39" si="237">SUM(AP39+AR39+AT39)</f>
        <v>0</v>
      </c>
      <c r="AW39" s="47">
        <f t="shared" si="237"/>
        <v>0</v>
      </c>
      <c r="AX39" s="45"/>
      <c r="AY39" s="46"/>
      <c r="AZ39" s="45"/>
      <c r="BA39" s="46"/>
      <c r="BB39" s="45"/>
      <c r="BC39" s="46"/>
      <c r="BD39" s="45"/>
      <c r="BE39" s="46"/>
      <c r="BF39" s="45"/>
      <c r="BG39" s="46"/>
      <c r="BH39" s="45"/>
      <c r="BI39" s="46"/>
      <c r="BJ39" s="47">
        <f t="shared" ref="BJ39:BK39" si="238">SUM(AX39+AZ39+BB39+BD39+BF39+BH39)</f>
        <v>0</v>
      </c>
      <c r="BK39" s="47">
        <f t="shared" si="238"/>
        <v>0</v>
      </c>
      <c r="BL39" s="48">
        <f t="shared" si="81"/>
        <v>0</v>
      </c>
      <c r="BM39" s="48">
        <f t="shared" si="82"/>
        <v>0</v>
      </c>
      <c r="BN39" s="49"/>
      <c r="BO39" s="43"/>
      <c r="BP39" s="43"/>
      <c r="BQ39" s="1" t="s">
        <v>214</v>
      </c>
      <c r="BR39" s="43"/>
    </row>
    <row r="40" ht="12.75" customHeight="1">
      <c r="A40" s="1">
        <v>29.0</v>
      </c>
      <c r="B40" s="44" t="s">
        <v>266</v>
      </c>
      <c r="C40" s="44" t="s">
        <v>249</v>
      </c>
      <c r="D40" s="44" t="s">
        <v>231</v>
      </c>
      <c r="E40" s="13" t="s">
        <v>57</v>
      </c>
      <c r="F40" s="25">
        <f t="shared" si="7"/>
        <v>0</v>
      </c>
      <c r="G40" s="26">
        <f t="shared" si="74"/>
        <v>0</v>
      </c>
      <c r="H40" s="25">
        <f t="shared" si="9"/>
        <v>0</v>
      </c>
      <c r="I40" s="13">
        <f t="shared" si="10"/>
        <v>0</v>
      </c>
      <c r="J40" s="45"/>
      <c r="K40" s="46"/>
      <c r="L40" s="45"/>
      <c r="M40" s="46"/>
      <c r="N40" s="45"/>
      <c r="O40" s="46"/>
      <c r="P40" s="47">
        <f t="shared" ref="P40:Q40" si="239">SUM(J40+L40+N40)</f>
        <v>0</v>
      </c>
      <c r="Q40" s="47">
        <f t="shared" si="239"/>
        <v>0</v>
      </c>
      <c r="R40" s="45"/>
      <c r="S40" s="46"/>
      <c r="T40" s="45"/>
      <c r="U40" s="46"/>
      <c r="V40" s="45"/>
      <c r="W40" s="46"/>
      <c r="X40" s="47">
        <f t="shared" ref="X40:Y40" si="240">SUM(R40+T40+V40)</f>
        <v>0</v>
      </c>
      <c r="Y40" s="47">
        <f t="shared" si="240"/>
        <v>0</v>
      </c>
      <c r="Z40" s="45"/>
      <c r="AA40" s="46"/>
      <c r="AB40" s="45"/>
      <c r="AC40" s="46"/>
      <c r="AD40" s="45"/>
      <c r="AE40" s="46"/>
      <c r="AF40" s="47">
        <f t="shared" ref="AF40:AG40" si="241">SUM(Z40+AB40+AD40)</f>
        <v>0</v>
      </c>
      <c r="AG40" s="47">
        <f t="shared" si="241"/>
        <v>0</v>
      </c>
      <c r="AH40" s="45"/>
      <c r="AI40" s="46"/>
      <c r="AJ40" s="45"/>
      <c r="AK40" s="46"/>
      <c r="AL40" s="45"/>
      <c r="AM40" s="46"/>
      <c r="AN40" s="47">
        <f t="shared" ref="AN40:AO40" si="242">SUM(AH40+AJ40+AL40)</f>
        <v>0</v>
      </c>
      <c r="AO40" s="47">
        <f t="shared" si="242"/>
        <v>0</v>
      </c>
      <c r="AP40" s="45"/>
      <c r="AQ40" s="46"/>
      <c r="AR40" s="45"/>
      <c r="AS40" s="46"/>
      <c r="AT40" s="45"/>
      <c r="AU40" s="46"/>
      <c r="AV40" s="47">
        <f t="shared" ref="AV40:AW40" si="243">SUM(AP40+AR40+AT40)</f>
        <v>0</v>
      </c>
      <c r="AW40" s="47">
        <f t="shared" si="243"/>
        <v>0</v>
      </c>
      <c r="AX40" s="45"/>
      <c r="AY40" s="46"/>
      <c r="AZ40" s="45"/>
      <c r="BA40" s="46"/>
      <c r="BB40" s="45"/>
      <c r="BC40" s="46"/>
      <c r="BD40" s="45"/>
      <c r="BE40" s="46"/>
      <c r="BF40" s="45"/>
      <c r="BG40" s="46"/>
      <c r="BH40" s="45"/>
      <c r="BI40" s="46"/>
      <c r="BJ40" s="47">
        <f t="shared" ref="BJ40:BK40" si="244">SUM(AX40+AZ40+BB40+BD40+BF40+BH40)</f>
        <v>0</v>
      </c>
      <c r="BK40" s="47">
        <f t="shared" si="244"/>
        <v>0</v>
      </c>
      <c r="BL40" s="48" t="str">
        <f t="shared" si="81"/>
        <v>#DIV/0!</v>
      </c>
      <c r="BM40" s="48" t="str">
        <f t="shared" si="82"/>
        <v>#DIV/0!</v>
      </c>
      <c r="BN40" s="49"/>
      <c r="BO40" s="43"/>
      <c r="BP40" s="43"/>
      <c r="BQ40" s="1" t="s">
        <v>214</v>
      </c>
      <c r="BR40" s="43"/>
    </row>
    <row r="41" ht="12.75" customHeight="1">
      <c r="A41" s="1"/>
      <c r="B41" s="51"/>
      <c r="C41" s="51"/>
      <c r="D41" s="51"/>
      <c r="E41" s="49"/>
      <c r="F41" s="52"/>
      <c r="G41" s="53"/>
      <c r="H41" s="54"/>
      <c r="I41" s="49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3"/>
      <c r="BM41" s="53"/>
      <c r="BN41" s="49"/>
      <c r="BO41" s="1"/>
      <c r="BP41" s="1"/>
      <c r="BQ41" s="1"/>
      <c r="BR41" s="1"/>
    </row>
    <row r="42" ht="12.75" customHeight="1">
      <c r="A42" s="1">
        <v>1.0</v>
      </c>
      <c r="B42" s="42" t="s">
        <v>267</v>
      </c>
      <c r="C42" s="42" t="s">
        <v>268</v>
      </c>
      <c r="D42" s="42" t="s">
        <v>269</v>
      </c>
      <c r="E42" s="13" t="s">
        <v>122</v>
      </c>
      <c r="F42" s="14">
        <f t="shared" ref="F42:F84" si="251">SUM(J42+L42+N42+R42+T42+V42+Z42+AB42+AD42+AH42+AJ42+AL42+AP42+AR42+AT42+AX42+AZ42+BB42+BD42+BF42+BH42)</f>
        <v>28</v>
      </c>
      <c r="G42" s="15" t="str">
        <f t="shared" ref="G42:G51" si="252">TEXT(BN42,"0")&amp;"-"&amp;TEXT(BO42,"0")&amp;"-"&amp;TEXT(BP42,"0")</f>
        <v>2-1-0</v>
      </c>
      <c r="H42" s="14">
        <f t="shared" ref="H42:H84" si="253">SUM(K42+M42+O42+S42+U42+W42+AA42+AC42+AE42+AI42+AK42+AM42+AQ42+AS42+AU42+AY42+BA42+BC42+BE42+BG42+BI42)</f>
        <v>420</v>
      </c>
      <c r="I42" s="13">
        <f t="shared" ref="I42:I84" si="254">(COUNTA(J42:BK42)/2)-6</f>
        <v>3</v>
      </c>
      <c r="J42" s="14">
        <v>10.0</v>
      </c>
      <c r="K42" s="14">
        <v>100.0</v>
      </c>
      <c r="L42" s="14">
        <v>6.0</v>
      </c>
      <c r="M42" s="14">
        <v>100.0</v>
      </c>
      <c r="N42" s="14">
        <v>12.0</v>
      </c>
      <c r="O42" s="14">
        <v>220.0</v>
      </c>
      <c r="P42" s="25">
        <f t="shared" ref="P42:Q42" si="245">SUM(J42+L42+N42)</f>
        <v>28</v>
      </c>
      <c r="Q42" s="25">
        <f t="shared" si="245"/>
        <v>420</v>
      </c>
      <c r="R42" s="14"/>
      <c r="S42" s="14"/>
      <c r="T42" s="14"/>
      <c r="U42" s="14"/>
      <c r="V42" s="14"/>
      <c r="W42" s="14"/>
      <c r="X42" s="25">
        <f t="shared" ref="X42:Y42" si="246">SUM(R42+T42+V42)</f>
        <v>0</v>
      </c>
      <c r="Y42" s="25">
        <f t="shared" si="246"/>
        <v>0</v>
      </c>
      <c r="Z42" s="14"/>
      <c r="AA42" s="14"/>
      <c r="AB42" s="14"/>
      <c r="AC42" s="14"/>
      <c r="AD42" s="14"/>
      <c r="AE42" s="14"/>
      <c r="AF42" s="25">
        <f t="shared" ref="AF42:AG42" si="247">SUM(Z42+AB42+AD42)</f>
        <v>0</v>
      </c>
      <c r="AG42" s="25">
        <f t="shared" si="247"/>
        <v>0</v>
      </c>
      <c r="AH42" s="14"/>
      <c r="AI42" s="14"/>
      <c r="AJ42" s="14"/>
      <c r="AK42" s="14"/>
      <c r="AL42" s="14"/>
      <c r="AM42" s="14"/>
      <c r="AN42" s="25">
        <f t="shared" ref="AN42:AO42" si="248">SUM(AH42+AJ42+AL42)</f>
        <v>0</v>
      </c>
      <c r="AO42" s="25">
        <f t="shared" si="248"/>
        <v>0</v>
      </c>
      <c r="AP42" s="14"/>
      <c r="AQ42" s="14"/>
      <c r="AR42" s="14"/>
      <c r="AS42" s="14"/>
      <c r="AT42" s="14"/>
      <c r="AU42" s="14"/>
      <c r="AV42" s="25">
        <f t="shared" ref="AV42:AW42" si="249">SUM(AP42+AR42+AT42)</f>
        <v>0</v>
      </c>
      <c r="AW42" s="25">
        <f t="shared" si="249"/>
        <v>0</v>
      </c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25">
        <f t="shared" ref="BJ42:BK42" si="250">SUM(AX42+AZ42+BB42+BD42+BF42+BH42)</f>
        <v>0</v>
      </c>
      <c r="BK42" s="25">
        <f t="shared" si="250"/>
        <v>0</v>
      </c>
      <c r="BL42" s="25"/>
      <c r="BM42" s="25"/>
      <c r="BN42" s="18">
        <f t="shared" ref="BN42:BN51" si="261">SUM(COUNTIF(J42,12)+COUNTIF(L42,12)+COUNTIF(N42,12)+COUNTIF(R42,12)+COUNTIF(T42,12)+COUNTIF(V42,12)+COUNTIF(Z42,12)+COUNTIF(AB42,12)+COUNTIF(AD42,12)+COUNTIF(AH42,12)+COUNTIF(AJ42,12)+COUNTIF(AL42,12)+COUNTIF(AP42,12)+COUNTIF(AR42,12)+COUNTIF(AT42,12)+COUNTIF(AX42,12)+COUNTIF(AZ42,12)+COUNTIF(BB42,12)+COUNTIF(BD42,12)+COUNTIF(BF42,12)+COUNTIF(BH42,12)+COUNTIF(J42,11)+COUNTIF(L42,11)+COUNTIF(N42,11)+COUNTIF(R42,11)+COUNTIF(T42,11)+COUNTIF(V42,11)+COUNTIF(Z42,11)+COUNTIF(AB42,11)+COUNTIF(AD42,11)+COUNTIF(AH42,11)+COUNTIF(AJ42,11)+COUNTIF(AL42,11)+COUNTIF(AP42,11)+COUNTIF(AR42,11)+COUNTIF(AT42,11)+COUNTIF(AX42,11)+COUNTIF(AZ42,11)+COUNTIF(BB42,11)+COUNTIF(BD42,11)+COUNTIF(BF42,11)+COUNTIF(BH42,11)+COUNTIF(J42,10)+COUNTIF(L42,10)+COUNTIF(N42,10)+COUNTIF(R42,10)+COUNTIF(T42,10)+COUNTIF(V42,10)+COUNTIF(Z42,10)+COUNTIF(AB42,10)+COUNTIF(AD42,10)+COUNTIF(AH42,10)+COUNTIF(AJ42,10)+COUNTIF(AL42,10)+COUNTIF(AP42,10)+COUNTIF(AR42,10)+COUNTIF(AT42,10)+COUNTIF(AX42,10)+COUNTIF(AZ42,10)+COUNTIF(BB42,10)+COUNTIF(BD42,10)+COUNTIF(BF42,10)+COUNTIF(BH42,10))</f>
        <v>2</v>
      </c>
      <c r="BO42" s="18">
        <f t="shared" ref="BO42:BO51" si="262">SUM(COUNTIF(J42:N42,7)+COUNTIF(R42:V42,7)+COUNTIF(Z42:AD42,7)+COUNTIF(AH42:AL42,7)+COUNTIF(AP42:AT42,7)+COUNTIF(AX42:BH42,7)+COUNTIF(J42:N42,6)+COUNTIF(R42:V42,6)+COUNTIF(Z42:AD42,6)+COUNTIF(AH42:AL42,6)+COUNTIF(AP42:AT42,6)+COUNTIF(AX42:BH42,6)+COUNTIF(J42:N42,5)+COUNTIF(R42:V42,5)+COUNTIF(Z42:AD42,5)+COUNTIF(AH42:AL42,5)+COUNTIF(AP42:AT42,5)+COUNTIF(AX42:BH42,5))</f>
        <v>1</v>
      </c>
      <c r="BP42" s="18">
        <f t="shared" ref="BP42:BP51" si="263">SUM(COUNTIF(J42:N42,3)+COUNTIF(R42:V42,3)+COUNTIF(Z42:AD42,3)+COUNTIF(AH42:AL42,3)+COUNTIF(AP42:AT42,3)+COUNTIF(AX42:BH42,3)+COUNTIF(J42:N42,2)+COUNTIF(R42:V42,2)+COUNTIF(Z42:AD42,2)+COUNTIF(AH42:AL42,2)+COUNTIF(AP42:AT42,2)+COUNTIF(AX42:BH42,2)+COUNTIF(J42:N42,1)+COUNTIF(R42:V42,1)+COUNTIF(Z42:AD42,1)+COUNTIF(AH42:AL42,1)+COUNTIF(AP42:AT42,1)+COUNTIF(AX42:BH42,1))</f>
        <v>0</v>
      </c>
      <c r="BQ42" s="1" t="s">
        <v>214</v>
      </c>
      <c r="BR42" s="43"/>
    </row>
    <row r="43" ht="12.75" customHeight="1">
      <c r="A43" s="41">
        <v>2.0</v>
      </c>
      <c r="B43" s="42" t="s">
        <v>251</v>
      </c>
      <c r="C43" s="42" t="s">
        <v>216</v>
      </c>
      <c r="D43" s="42" t="s">
        <v>270</v>
      </c>
      <c r="E43" s="13" t="s">
        <v>122</v>
      </c>
      <c r="F43" s="14">
        <f t="shared" si="251"/>
        <v>25</v>
      </c>
      <c r="G43" s="15" t="str">
        <f t="shared" si="252"/>
        <v>2-0-1</v>
      </c>
      <c r="H43" s="14">
        <f t="shared" si="253"/>
        <v>380</v>
      </c>
      <c r="I43" s="13">
        <f t="shared" si="254"/>
        <v>3</v>
      </c>
      <c r="J43" s="14">
        <v>11.0</v>
      </c>
      <c r="K43" s="14">
        <v>150.0</v>
      </c>
      <c r="L43" s="14">
        <v>12.0</v>
      </c>
      <c r="M43" s="14">
        <v>140.0</v>
      </c>
      <c r="N43" s="14">
        <v>2.0</v>
      </c>
      <c r="O43" s="14">
        <v>90.0</v>
      </c>
      <c r="P43" s="25">
        <f t="shared" ref="P43:Q43" si="255">SUM(J43+L43+N43)</f>
        <v>25</v>
      </c>
      <c r="Q43" s="25">
        <f t="shared" si="255"/>
        <v>380</v>
      </c>
      <c r="R43" s="14"/>
      <c r="S43" s="14"/>
      <c r="T43" s="14"/>
      <c r="U43" s="14"/>
      <c r="V43" s="14"/>
      <c r="W43" s="14"/>
      <c r="X43" s="25">
        <f t="shared" ref="X43:Y43" si="256">SUM(R43+T43+V43)</f>
        <v>0</v>
      </c>
      <c r="Y43" s="25">
        <f t="shared" si="256"/>
        <v>0</v>
      </c>
      <c r="Z43" s="14"/>
      <c r="AA43" s="14"/>
      <c r="AB43" s="14"/>
      <c r="AC43" s="14"/>
      <c r="AD43" s="14"/>
      <c r="AE43" s="14"/>
      <c r="AF43" s="25">
        <f t="shared" ref="AF43:AG43" si="257">SUM(Z43+AB43+AD43)</f>
        <v>0</v>
      </c>
      <c r="AG43" s="25">
        <f t="shared" si="257"/>
        <v>0</v>
      </c>
      <c r="AH43" s="14"/>
      <c r="AI43" s="14"/>
      <c r="AJ43" s="14"/>
      <c r="AK43" s="14"/>
      <c r="AL43" s="14"/>
      <c r="AM43" s="14"/>
      <c r="AN43" s="25">
        <f t="shared" ref="AN43:AO43" si="258">SUM(AH43+AJ43+AL43)</f>
        <v>0</v>
      </c>
      <c r="AO43" s="25">
        <f t="shared" si="258"/>
        <v>0</v>
      </c>
      <c r="AP43" s="14"/>
      <c r="AQ43" s="14"/>
      <c r="AR43" s="14"/>
      <c r="AS43" s="14"/>
      <c r="AT43" s="14"/>
      <c r="AU43" s="14"/>
      <c r="AV43" s="25">
        <f t="shared" ref="AV43:AW43" si="259">SUM(AP43+AR43+AT43)</f>
        <v>0</v>
      </c>
      <c r="AW43" s="25">
        <f t="shared" si="259"/>
        <v>0</v>
      </c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25">
        <f t="shared" ref="BJ43:BK43" si="260">SUM(AX43+AZ43+BB43+BD43+BF43+BH43)</f>
        <v>0</v>
      </c>
      <c r="BK43" s="25">
        <f t="shared" si="260"/>
        <v>0</v>
      </c>
      <c r="BL43" s="25"/>
      <c r="BM43" s="25"/>
      <c r="BN43" s="18">
        <f t="shared" si="261"/>
        <v>2</v>
      </c>
      <c r="BO43" s="18">
        <f t="shared" si="262"/>
        <v>0</v>
      </c>
      <c r="BP43" s="18">
        <f t="shared" si="263"/>
        <v>1</v>
      </c>
      <c r="BQ43" s="1" t="s">
        <v>214</v>
      </c>
      <c r="BR43" s="43"/>
    </row>
    <row r="44" ht="12.75" customHeight="1">
      <c r="A44" s="1">
        <v>3.0</v>
      </c>
      <c r="B44" s="42" t="s">
        <v>125</v>
      </c>
      <c r="C44" s="42" t="s">
        <v>50</v>
      </c>
      <c r="D44" s="42" t="s">
        <v>271</v>
      </c>
      <c r="E44" s="13" t="s">
        <v>122</v>
      </c>
      <c r="F44" s="14">
        <f t="shared" si="251"/>
        <v>25</v>
      </c>
      <c r="G44" s="15" t="str">
        <f t="shared" si="252"/>
        <v>2-1-0</v>
      </c>
      <c r="H44" s="14">
        <f t="shared" si="253"/>
        <v>290</v>
      </c>
      <c r="I44" s="13">
        <f t="shared" si="254"/>
        <v>3</v>
      </c>
      <c r="J44" s="14">
        <v>5.0</v>
      </c>
      <c r="K44" s="14">
        <v>80.0</v>
      </c>
      <c r="L44" s="14">
        <v>10.0</v>
      </c>
      <c r="M44" s="14">
        <v>120.0</v>
      </c>
      <c r="N44" s="14">
        <v>10.0</v>
      </c>
      <c r="O44" s="14">
        <v>90.0</v>
      </c>
      <c r="P44" s="25">
        <f t="shared" ref="P44:Q44" si="264">SUM(J44+L44+N44)</f>
        <v>25</v>
      </c>
      <c r="Q44" s="25">
        <f t="shared" si="264"/>
        <v>290</v>
      </c>
      <c r="R44" s="14"/>
      <c r="S44" s="14"/>
      <c r="T44" s="14"/>
      <c r="U44" s="14"/>
      <c r="V44" s="14"/>
      <c r="W44" s="14"/>
      <c r="X44" s="25">
        <f t="shared" ref="X44:Y44" si="265">SUM(R44+T44+V44)</f>
        <v>0</v>
      </c>
      <c r="Y44" s="25">
        <f t="shared" si="265"/>
        <v>0</v>
      </c>
      <c r="Z44" s="14"/>
      <c r="AA44" s="14"/>
      <c r="AB44" s="14"/>
      <c r="AC44" s="14"/>
      <c r="AD44" s="14"/>
      <c r="AE44" s="14"/>
      <c r="AF44" s="25">
        <f t="shared" ref="AF44:AG44" si="266">SUM(Z44+AB44+AD44)</f>
        <v>0</v>
      </c>
      <c r="AG44" s="25">
        <f t="shared" si="266"/>
        <v>0</v>
      </c>
      <c r="AH44" s="14"/>
      <c r="AI44" s="14"/>
      <c r="AJ44" s="14"/>
      <c r="AK44" s="14"/>
      <c r="AL44" s="14"/>
      <c r="AM44" s="14"/>
      <c r="AN44" s="25">
        <f t="shared" ref="AN44:AO44" si="267">SUM(AH44+AJ44+AL44)</f>
        <v>0</v>
      </c>
      <c r="AO44" s="25">
        <f t="shared" si="267"/>
        <v>0</v>
      </c>
      <c r="AP44" s="14"/>
      <c r="AQ44" s="14"/>
      <c r="AR44" s="14"/>
      <c r="AS44" s="14"/>
      <c r="AT44" s="14"/>
      <c r="AU44" s="14"/>
      <c r="AV44" s="25">
        <f t="shared" ref="AV44:AW44" si="268">SUM(AP44+AR44+AT44)</f>
        <v>0</v>
      </c>
      <c r="AW44" s="25">
        <f t="shared" si="268"/>
        <v>0</v>
      </c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25">
        <f t="shared" ref="BJ44:BK44" si="269">SUM(AX44+AZ44+BB44+BD44+BF44+BH44)</f>
        <v>0</v>
      </c>
      <c r="BK44" s="25">
        <f t="shared" si="269"/>
        <v>0</v>
      </c>
      <c r="BL44" s="25"/>
      <c r="BM44" s="25"/>
      <c r="BN44" s="18">
        <f t="shared" si="261"/>
        <v>2</v>
      </c>
      <c r="BO44" s="18">
        <f t="shared" si="262"/>
        <v>1</v>
      </c>
      <c r="BP44" s="18">
        <f t="shared" si="263"/>
        <v>0</v>
      </c>
      <c r="BQ44" s="1" t="s">
        <v>214</v>
      </c>
      <c r="BR44" s="43"/>
    </row>
    <row r="45" ht="12.75" customHeight="1">
      <c r="A45" s="1">
        <v>4.0</v>
      </c>
      <c r="B45" s="42" t="s">
        <v>272</v>
      </c>
      <c r="C45" s="42" t="s">
        <v>273</v>
      </c>
      <c r="D45" s="42" t="s">
        <v>274</v>
      </c>
      <c r="E45" s="13" t="s">
        <v>122</v>
      </c>
      <c r="F45" s="14">
        <f t="shared" si="251"/>
        <v>25</v>
      </c>
      <c r="G45" s="15" t="str">
        <f t="shared" si="252"/>
        <v>2-1-0</v>
      </c>
      <c r="H45" s="14">
        <f t="shared" si="253"/>
        <v>310</v>
      </c>
      <c r="I45" s="13">
        <f t="shared" si="254"/>
        <v>3</v>
      </c>
      <c r="J45" s="14">
        <v>10.0</v>
      </c>
      <c r="K45" s="14">
        <v>120.0</v>
      </c>
      <c r="L45" s="14">
        <v>10.0</v>
      </c>
      <c r="M45" s="14">
        <v>120.0</v>
      </c>
      <c r="N45" s="14">
        <v>5.0</v>
      </c>
      <c r="O45" s="14">
        <v>70.0</v>
      </c>
      <c r="P45" s="25">
        <f t="shared" ref="P45:Q45" si="270">SUM(J45+L45+N45)</f>
        <v>25</v>
      </c>
      <c r="Q45" s="25">
        <f t="shared" si="270"/>
        <v>310</v>
      </c>
      <c r="R45" s="14"/>
      <c r="S45" s="14"/>
      <c r="T45" s="14"/>
      <c r="U45" s="14"/>
      <c r="V45" s="14"/>
      <c r="W45" s="14"/>
      <c r="X45" s="25">
        <f t="shared" ref="X45:Y45" si="271">SUM(R45+T45+V45)</f>
        <v>0</v>
      </c>
      <c r="Y45" s="25">
        <f t="shared" si="271"/>
        <v>0</v>
      </c>
      <c r="Z45" s="14"/>
      <c r="AA45" s="14"/>
      <c r="AB45" s="14"/>
      <c r="AC45" s="14"/>
      <c r="AD45" s="14"/>
      <c r="AE45" s="14"/>
      <c r="AF45" s="25">
        <f t="shared" ref="AF45:AG45" si="272">SUM(Z45+AB45+AD45)</f>
        <v>0</v>
      </c>
      <c r="AG45" s="25">
        <f t="shared" si="272"/>
        <v>0</v>
      </c>
      <c r="AH45" s="14"/>
      <c r="AI45" s="14"/>
      <c r="AJ45" s="14"/>
      <c r="AK45" s="14"/>
      <c r="AL45" s="14"/>
      <c r="AM45" s="14"/>
      <c r="AN45" s="25">
        <f t="shared" ref="AN45:AO45" si="273">SUM(AH45+AJ45+AL45)</f>
        <v>0</v>
      </c>
      <c r="AO45" s="25">
        <f t="shared" si="273"/>
        <v>0</v>
      </c>
      <c r="AP45" s="14"/>
      <c r="AQ45" s="14"/>
      <c r="AR45" s="14"/>
      <c r="AS45" s="14"/>
      <c r="AT45" s="14"/>
      <c r="AU45" s="14"/>
      <c r="AV45" s="25">
        <f t="shared" ref="AV45:AW45" si="274">SUM(AP45+AR45+AT45)</f>
        <v>0</v>
      </c>
      <c r="AW45" s="25">
        <f t="shared" si="274"/>
        <v>0</v>
      </c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25">
        <f t="shared" ref="BJ45:BK45" si="275">SUM(AX45+AZ45+BB45+BD45+BF45+BH45)</f>
        <v>0</v>
      </c>
      <c r="BK45" s="25">
        <f t="shared" si="275"/>
        <v>0</v>
      </c>
      <c r="BL45" s="25">
        <f>SUM(P45+X45+AF45+AN45+AV45)/(SUM(COUNTA(J45:AW45)/2)-5)</f>
        <v>8.333333333</v>
      </c>
      <c r="BM45" s="25">
        <f>(SUM(BL45-G45))*-1</f>
        <v>36548.66667</v>
      </c>
      <c r="BN45" s="18">
        <f t="shared" si="261"/>
        <v>2</v>
      </c>
      <c r="BO45" s="18">
        <f t="shared" si="262"/>
        <v>1</v>
      </c>
      <c r="BP45" s="18">
        <f t="shared" si="263"/>
        <v>0</v>
      </c>
      <c r="BQ45" s="1" t="s">
        <v>214</v>
      </c>
      <c r="BR45" s="43"/>
    </row>
    <row r="46" ht="12.75" customHeight="1">
      <c r="A46" s="1">
        <v>5.0</v>
      </c>
      <c r="B46" s="42" t="s">
        <v>275</v>
      </c>
      <c r="C46" s="42" t="s">
        <v>276</v>
      </c>
      <c r="D46" s="42" t="s">
        <v>277</v>
      </c>
      <c r="E46" s="13" t="s">
        <v>122</v>
      </c>
      <c r="F46" s="14">
        <f t="shared" si="251"/>
        <v>22</v>
      </c>
      <c r="G46" s="15" t="str">
        <f t="shared" si="252"/>
        <v>1-2-0</v>
      </c>
      <c r="H46" s="14">
        <f t="shared" si="253"/>
        <v>370</v>
      </c>
      <c r="I46" s="13">
        <f t="shared" si="254"/>
        <v>3</v>
      </c>
      <c r="J46" s="14">
        <v>6.0</v>
      </c>
      <c r="K46" s="14">
        <v>100.0</v>
      </c>
      <c r="L46" s="14">
        <v>5.0</v>
      </c>
      <c r="M46" s="14">
        <v>90.0</v>
      </c>
      <c r="N46" s="14">
        <v>11.0</v>
      </c>
      <c r="O46" s="14">
        <v>180.0</v>
      </c>
      <c r="P46" s="25">
        <f t="shared" ref="P46:Q46" si="276">SUM(J46+L46+N46)</f>
        <v>22</v>
      </c>
      <c r="Q46" s="25">
        <f t="shared" si="276"/>
        <v>370</v>
      </c>
      <c r="R46" s="14"/>
      <c r="S46" s="14"/>
      <c r="T46" s="14"/>
      <c r="U46" s="14"/>
      <c r="V46" s="14"/>
      <c r="W46" s="14"/>
      <c r="X46" s="25">
        <f t="shared" ref="X46:Y46" si="277">SUM(R46+T46+V46)</f>
        <v>0</v>
      </c>
      <c r="Y46" s="25">
        <f t="shared" si="277"/>
        <v>0</v>
      </c>
      <c r="Z46" s="14"/>
      <c r="AA46" s="14"/>
      <c r="AB46" s="14"/>
      <c r="AC46" s="14"/>
      <c r="AD46" s="14"/>
      <c r="AE46" s="14"/>
      <c r="AF46" s="25">
        <f t="shared" ref="AF46:AG46" si="278">SUM(Z46+AB46+AD46)</f>
        <v>0</v>
      </c>
      <c r="AG46" s="25">
        <f t="shared" si="278"/>
        <v>0</v>
      </c>
      <c r="AH46" s="14"/>
      <c r="AI46" s="14"/>
      <c r="AJ46" s="14"/>
      <c r="AK46" s="14"/>
      <c r="AL46" s="14"/>
      <c r="AM46" s="14"/>
      <c r="AN46" s="25">
        <f t="shared" ref="AN46:AO46" si="279">SUM(AH46+AJ46+AL46)</f>
        <v>0</v>
      </c>
      <c r="AO46" s="25">
        <f t="shared" si="279"/>
        <v>0</v>
      </c>
      <c r="AP46" s="14"/>
      <c r="AQ46" s="14"/>
      <c r="AR46" s="14"/>
      <c r="AS46" s="14"/>
      <c r="AT46" s="14"/>
      <c r="AU46" s="14"/>
      <c r="AV46" s="25">
        <f t="shared" ref="AV46:AW46" si="280">SUM(AP46+AR46+AT46)</f>
        <v>0</v>
      </c>
      <c r="AW46" s="25">
        <f t="shared" si="280"/>
        <v>0</v>
      </c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25">
        <f t="shared" ref="BJ46:BK46" si="281">SUM(AX46+AZ46+BB46+BD46+BF46+BH46)</f>
        <v>0</v>
      </c>
      <c r="BK46" s="25">
        <f t="shared" si="281"/>
        <v>0</v>
      </c>
      <c r="BL46" s="25"/>
      <c r="BM46" s="25"/>
      <c r="BN46" s="18">
        <f t="shared" si="261"/>
        <v>1</v>
      </c>
      <c r="BO46" s="18">
        <f t="shared" si="262"/>
        <v>2</v>
      </c>
      <c r="BP46" s="18">
        <f t="shared" si="263"/>
        <v>0</v>
      </c>
      <c r="BQ46" s="1" t="s">
        <v>214</v>
      </c>
      <c r="BR46" s="43"/>
    </row>
    <row r="47" ht="12.75" customHeight="1">
      <c r="A47" s="1">
        <v>6.0</v>
      </c>
      <c r="B47" s="42" t="s">
        <v>278</v>
      </c>
      <c r="C47" s="42" t="s">
        <v>279</v>
      </c>
      <c r="D47" s="42" t="s">
        <v>280</v>
      </c>
      <c r="E47" s="13" t="s">
        <v>122</v>
      </c>
      <c r="F47" s="14">
        <f t="shared" si="251"/>
        <v>12</v>
      </c>
      <c r="G47" s="15" t="str">
        <f t="shared" si="252"/>
        <v>1-0-2</v>
      </c>
      <c r="H47" s="14">
        <f t="shared" si="253"/>
        <v>140</v>
      </c>
      <c r="I47" s="13">
        <f t="shared" si="254"/>
        <v>3</v>
      </c>
      <c r="J47" s="14">
        <v>1.0</v>
      </c>
      <c r="K47" s="14">
        <v>30.0</v>
      </c>
      <c r="L47" s="14">
        <v>10.0</v>
      </c>
      <c r="M47" s="14">
        <v>90.0</v>
      </c>
      <c r="N47" s="14">
        <v>1.0</v>
      </c>
      <c r="O47" s="14">
        <v>20.0</v>
      </c>
      <c r="P47" s="25">
        <f t="shared" ref="P47:Q47" si="282">SUM(J47+L47+N47)</f>
        <v>12</v>
      </c>
      <c r="Q47" s="25">
        <f t="shared" si="282"/>
        <v>140</v>
      </c>
      <c r="R47" s="14"/>
      <c r="S47" s="14"/>
      <c r="T47" s="14"/>
      <c r="U47" s="14"/>
      <c r="V47" s="14"/>
      <c r="W47" s="14"/>
      <c r="X47" s="25">
        <f t="shared" ref="X47:Y47" si="283">SUM(R47+T47+V47)</f>
        <v>0</v>
      </c>
      <c r="Y47" s="25">
        <f t="shared" si="283"/>
        <v>0</v>
      </c>
      <c r="Z47" s="14"/>
      <c r="AA47" s="14"/>
      <c r="AB47" s="14"/>
      <c r="AC47" s="14"/>
      <c r="AD47" s="14"/>
      <c r="AE47" s="14"/>
      <c r="AF47" s="25">
        <f t="shared" ref="AF47:AG47" si="284">SUM(Z47+AB47+AD47)</f>
        <v>0</v>
      </c>
      <c r="AG47" s="25">
        <f t="shared" si="284"/>
        <v>0</v>
      </c>
      <c r="AH47" s="14"/>
      <c r="AI47" s="14"/>
      <c r="AJ47" s="14"/>
      <c r="AK47" s="14"/>
      <c r="AL47" s="14"/>
      <c r="AM47" s="14"/>
      <c r="AN47" s="25">
        <f t="shared" ref="AN47:AO47" si="285">SUM(AH47+AJ47+AL47)</f>
        <v>0</v>
      </c>
      <c r="AO47" s="25">
        <f t="shared" si="285"/>
        <v>0</v>
      </c>
      <c r="AP47" s="14"/>
      <c r="AQ47" s="14"/>
      <c r="AR47" s="14"/>
      <c r="AS47" s="14"/>
      <c r="AT47" s="14"/>
      <c r="AU47" s="14"/>
      <c r="AV47" s="25">
        <f t="shared" ref="AV47:AW47" si="286">SUM(AP47+AR47+AT47)</f>
        <v>0</v>
      </c>
      <c r="AW47" s="25">
        <f t="shared" si="286"/>
        <v>0</v>
      </c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25">
        <f t="shared" ref="BJ47:BK47" si="287">SUM(AX47+AZ47+BB47+BD47+BF47+BH47)</f>
        <v>0</v>
      </c>
      <c r="BK47" s="25">
        <f t="shared" si="287"/>
        <v>0</v>
      </c>
      <c r="BL47" s="25"/>
      <c r="BM47" s="25"/>
      <c r="BN47" s="18">
        <f t="shared" si="261"/>
        <v>1</v>
      </c>
      <c r="BO47" s="18">
        <f t="shared" si="262"/>
        <v>0</v>
      </c>
      <c r="BP47" s="18">
        <f t="shared" si="263"/>
        <v>2</v>
      </c>
      <c r="BQ47" s="1" t="s">
        <v>214</v>
      </c>
      <c r="BR47" s="43"/>
    </row>
    <row r="48" ht="12.75" customHeight="1">
      <c r="A48" s="41">
        <v>7.0</v>
      </c>
      <c r="B48" s="42" t="s">
        <v>281</v>
      </c>
      <c r="C48" s="42" t="s">
        <v>153</v>
      </c>
      <c r="D48" s="42" t="s">
        <v>282</v>
      </c>
      <c r="E48" s="13" t="s">
        <v>122</v>
      </c>
      <c r="F48" s="14">
        <f t="shared" si="251"/>
        <v>11</v>
      </c>
      <c r="G48" s="15" t="str">
        <f t="shared" si="252"/>
        <v>0-2-1</v>
      </c>
      <c r="H48" s="14">
        <f t="shared" si="253"/>
        <v>120</v>
      </c>
      <c r="I48" s="13">
        <f t="shared" si="254"/>
        <v>3</v>
      </c>
      <c r="J48" s="14">
        <v>1.0</v>
      </c>
      <c r="K48" s="14">
        <v>40.0</v>
      </c>
      <c r="L48" s="14">
        <v>5.0</v>
      </c>
      <c r="M48" s="14">
        <v>40.0</v>
      </c>
      <c r="N48" s="14">
        <v>5.0</v>
      </c>
      <c r="O48" s="14">
        <v>40.0</v>
      </c>
      <c r="P48" s="25">
        <f t="shared" ref="P48:Q48" si="288">SUM(J48+L48+N48)</f>
        <v>11</v>
      </c>
      <c r="Q48" s="25">
        <f t="shared" si="288"/>
        <v>120</v>
      </c>
      <c r="R48" s="14"/>
      <c r="S48" s="14"/>
      <c r="T48" s="14"/>
      <c r="U48" s="14"/>
      <c r="V48" s="14"/>
      <c r="W48" s="14"/>
      <c r="X48" s="25">
        <f t="shared" ref="X48:Y48" si="289">SUM(R48+T48+V48)</f>
        <v>0</v>
      </c>
      <c r="Y48" s="25">
        <f t="shared" si="289"/>
        <v>0</v>
      </c>
      <c r="Z48" s="14"/>
      <c r="AA48" s="14"/>
      <c r="AB48" s="14"/>
      <c r="AC48" s="14"/>
      <c r="AD48" s="14"/>
      <c r="AE48" s="14"/>
      <c r="AF48" s="25">
        <f t="shared" ref="AF48:AG48" si="290">SUM(Z48+AB48+AD48)</f>
        <v>0</v>
      </c>
      <c r="AG48" s="25">
        <f t="shared" si="290"/>
        <v>0</v>
      </c>
      <c r="AH48" s="14"/>
      <c r="AI48" s="14"/>
      <c r="AJ48" s="14"/>
      <c r="AK48" s="14"/>
      <c r="AL48" s="14"/>
      <c r="AM48" s="14"/>
      <c r="AN48" s="25">
        <f t="shared" ref="AN48:AO48" si="291">SUM(AH48+AJ48+AL48)</f>
        <v>0</v>
      </c>
      <c r="AO48" s="25">
        <f t="shared" si="291"/>
        <v>0</v>
      </c>
      <c r="AP48" s="14"/>
      <c r="AQ48" s="14"/>
      <c r="AR48" s="14"/>
      <c r="AS48" s="14"/>
      <c r="AT48" s="14"/>
      <c r="AU48" s="14"/>
      <c r="AV48" s="25">
        <f t="shared" ref="AV48:AW48" si="292">SUM(AP48+AR48+AT48)</f>
        <v>0</v>
      </c>
      <c r="AW48" s="25">
        <f t="shared" si="292"/>
        <v>0</v>
      </c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25">
        <f t="shared" ref="BJ48:BK48" si="293">SUM(AX48+AZ48+BB48+BD48+BF48+BH48)</f>
        <v>0</v>
      </c>
      <c r="BK48" s="25">
        <f t="shared" si="293"/>
        <v>0</v>
      </c>
      <c r="BL48" s="25"/>
      <c r="BM48" s="25"/>
      <c r="BN48" s="18">
        <f t="shared" si="261"/>
        <v>0</v>
      </c>
      <c r="BO48" s="18">
        <f t="shared" si="262"/>
        <v>2</v>
      </c>
      <c r="BP48" s="18">
        <f t="shared" si="263"/>
        <v>1</v>
      </c>
      <c r="BQ48" s="1" t="s">
        <v>214</v>
      </c>
      <c r="BR48" s="43"/>
    </row>
    <row r="49" ht="12.75" customHeight="1">
      <c r="A49" s="1">
        <v>8.0</v>
      </c>
      <c r="B49" s="42" t="s">
        <v>283</v>
      </c>
      <c r="C49" s="42" t="s">
        <v>284</v>
      </c>
      <c r="D49" s="42" t="s">
        <v>285</v>
      </c>
      <c r="E49" s="13" t="s">
        <v>122</v>
      </c>
      <c r="F49" s="14">
        <f t="shared" si="251"/>
        <v>11</v>
      </c>
      <c r="G49" s="15" t="str">
        <f t="shared" si="252"/>
        <v>0-2-1</v>
      </c>
      <c r="H49" s="14">
        <f t="shared" si="253"/>
        <v>190</v>
      </c>
      <c r="I49" s="13">
        <f t="shared" si="254"/>
        <v>3</v>
      </c>
      <c r="J49" s="14">
        <v>5.0</v>
      </c>
      <c r="K49" s="14">
        <v>60.0</v>
      </c>
      <c r="L49" s="14">
        <v>5.0</v>
      </c>
      <c r="M49" s="14">
        <v>80.0</v>
      </c>
      <c r="N49" s="14">
        <v>1.0</v>
      </c>
      <c r="O49" s="14">
        <v>50.0</v>
      </c>
      <c r="P49" s="25">
        <f t="shared" ref="P49:Q49" si="294">SUM(J49+L49+N49)</f>
        <v>11</v>
      </c>
      <c r="Q49" s="25">
        <f t="shared" si="294"/>
        <v>190</v>
      </c>
      <c r="R49" s="14"/>
      <c r="S49" s="14"/>
      <c r="T49" s="14"/>
      <c r="U49" s="14"/>
      <c r="V49" s="14"/>
      <c r="W49" s="14"/>
      <c r="X49" s="25">
        <f t="shared" ref="X49:Y49" si="295">SUM(R49+T49+V49)</f>
        <v>0</v>
      </c>
      <c r="Y49" s="25">
        <f t="shared" si="295"/>
        <v>0</v>
      </c>
      <c r="Z49" s="14"/>
      <c r="AA49" s="14"/>
      <c r="AB49" s="14"/>
      <c r="AC49" s="14"/>
      <c r="AD49" s="14"/>
      <c r="AE49" s="14"/>
      <c r="AF49" s="25">
        <f t="shared" ref="AF49:AG49" si="296">SUM(Z49+AB49+AD49)</f>
        <v>0</v>
      </c>
      <c r="AG49" s="25">
        <f t="shared" si="296"/>
        <v>0</v>
      </c>
      <c r="AH49" s="14"/>
      <c r="AI49" s="14"/>
      <c r="AJ49" s="14"/>
      <c r="AK49" s="14"/>
      <c r="AL49" s="14"/>
      <c r="AM49" s="14"/>
      <c r="AN49" s="25">
        <f t="shared" ref="AN49:AO49" si="297">SUM(AH49+AJ49+AL49)</f>
        <v>0</v>
      </c>
      <c r="AO49" s="25">
        <f t="shared" si="297"/>
        <v>0</v>
      </c>
      <c r="AP49" s="14"/>
      <c r="AQ49" s="14"/>
      <c r="AR49" s="14"/>
      <c r="AS49" s="14"/>
      <c r="AT49" s="14"/>
      <c r="AU49" s="14"/>
      <c r="AV49" s="25">
        <f t="shared" ref="AV49:AW49" si="298">SUM(AP49+AR49+AT49)</f>
        <v>0</v>
      </c>
      <c r="AW49" s="25">
        <f t="shared" si="298"/>
        <v>0</v>
      </c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25">
        <f t="shared" ref="BJ49:BK49" si="299">SUM(AX49+AZ49+BB49+BD49+BF49+BH49)</f>
        <v>0</v>
      </c>
      <c r="BK49" s="25">
        <f t="shared" si="299"/>
        <v>0</v>
      </c>
      <c r="BL49" s="25"/>
      <c r="BM49" s="25"/>
      <c r="BN49" s="18">
        <f t="shared" si="261"/>
        <v>0</v>
      </c>
      <c r="BO49" s="18">
        <f t="shared" si="262"/>
        <v>2</v>
      </c>
      <c r="BP49" s="18">
        <f t="shared" si="263"/>
        <v>1</v>
      </c>
      <c r="BQ49" s="1" t="s">
        <v>214</v>
      </c>
      <c r="BR49" s="43"/>
    </row>
    <row r="50" ht="12.75" customHeight="1">
      <c r="A50" s="1">
        <v>9.0</v>
      </c>
      <c r="B50" s="42" t="s">
        <v>286</v>
      </c>
      <c r="C50" s="42" t="s">
        <v>287</v>
      </c>
      <c r="D50" s="42" t="s">
        <v>288</v>
      </c>
      <c r="E50" s="13" t="s">
        <v>122</v>
      </c>
      <c r="F50" s="14">
        <f t="shared" si="251"/>
        <v>7</v>
      </c>
      <c r="G50" s="15" t="str">
        <f t="shared" si="252"/>
        <v>0-1-2</v>
      </c>
      <c r="H50" s="14">
        <f t="shared" si="253"/>
        <v>50</v>
      </c>
      <c r="I50" s="13">
        <f t="shared" si="254"/>
        <v>3</v>
      </c>
      <c r="J50" s="14">
        <v>1.0</v>
      </c>
      <c r="K50" s="14">
        <v>0.0</v>
      </c>
      <c r="L50" s="14">
        <v>1.0</v>
      </c>
      <c r="M50" s="14">
        <v>0.0</v>
      </c>
      <c r="N50" s="14">
        <v>5.0</v>
      </c>
      <c r="O50" s="14">
        <v>50.0</v>
      </c>
      <c r="P50" s="25">
        <f t="shared" ref="P50:Q50" si="300">SUM(J50+L50+N50)</f>
        <v>7</v>
      </c>
      <c r="Q50" s="25">
        <f t="shared" si="300"/>
        <v>50</v>
      </c>
      <c r="R50" s="14"/>
      <c r="S50" s="14"/>
      <c r="T50" s="14"/>
      <c r="U50" s="14"/>
      <c r="V50" s="14"/>
      <c r="W50" s="14"/>
      <c r="X50" s="25">
        <f t="shared" ref="X50:Y50" si="301">SUM(R50+T50+V50)</f>
        <v>0</v>
      </c>
      <c r="Y50" s="25">
        <f t="shared" si="301"/>
        <v>0</v>
      </c>
      <c r="Z50" s="14"/>
      <c r="AA50" s="14"/>
      <c r="AB50" s="14"/>
      <c r="AC50" s="14"/>
      <c r="AD50" s="14"/>
      <c r="AE50" s="14"/>
      <c r="AF50" s="25">
        <f t="shared" ref="AF50:AG50" si="302">SUM(Z50+AB50+AD50)</f>
        <v>0</v>
      </c>
      <c r="AG50" s="25">
        <f t="shared" si="302"/>
        <v>0</v>
      </c>
      <c r="AH50" s="14"/>
      <c r="AI50" s="14"/>
      <c r="AJ50" s="14"/>
      <c r="AK50" s="14"/>
      <c r="AL50" s="14"/>
      <c r="AM50" s="14"/>
      <c r="AN50" s="25">
        <f t="shared" ref="AN50:AO50" si="303">SUM(AH50+AJ50+AL50)</f>
        <v>0</v>
      </c>
      <c r="AO50" s="25">
        <f t="shared" si="303"/>
        <v>0</v>
      </c>
      <c r="AP50" s="14"/>
      <c r="AQ50" s="14"/>
      <c r="AR50" s="14"/>
      <c r="AS50" s="14"/>
      <c r="AT50" s="14"/>
      <c r="AU50" s="14"/>
      <c r="AV50" s="25">
        <f t="shared" ref="AV50:AW50" si="304">SUM(AP50+AR50+AT50)</f>
        <v>0</v>
      </c>
      <c r="AW50" s="25">
        <f t="shared" si="304"/>
        <v>0</v>
      </c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25">
        <f t="shared" ref="BJ50:BK50" si="305">SUM(AX50+AZ50+BB50+BD50+BF50+BH50)</f>
        <v>0</v>
      </c>
      <c r="BK50" s="25">
        <f t="shared" si="305"/>
        <v>0</v>
      </c>
      <c r="BL50" s="25"/>
      <c r="BM50" s="25"/>
      <c r="BN50" s="18">
        <f t="shared" si="261"/>
        <v>0</v>
      </c>
      <c r="BO50" s="18">
        <f t="shared" si="262"/>
        <v>1</v>
      </c>
      <c r="BP50" s="18">
        <f t="shared" si="263"/>
        <v>2</v>
      </c>
      <c r="BQ50" s="1" t="s">
        <v>214</v>
      </c>
      <c r="BR50" s="43"/>
    </row>
    <row r="51" ht="12.75" customHeight="1">
      <c r="A51" s="1">
        <v>10.0</v>
      </c>
      <c r="B51" s="42" t="s">
        <v>24</v>
      </c>
      <c r="C51" s="42" t="s">
        <v>289</v>
      </c>
      <c r="D51" s="42" t="s">
        <v>290</v>
      </c>
      <c r="E51" s="13" t="s">
        <v>122</v>
      </c>
      <c r="F51" s="14">
        <f t="shared" si="251"/>
        <v>3</v>
      </c>
      <c r="G51" s="15" t="str">
        <f t="shared" si="252"/>
        <v>0-0-3</v>
      </c>
      <c r="H51" s="14">
        <f t="shared" si="253"/>
        <v>110</v>
      </c>
      <c r="I51" s="13">
        <f t="shared" si="254"/>
        <v>3</v>
      </c>
      <c r="J51" s="14">
        <v>1.0</v>
      </c>
      <c r="K51" s="14">
        <v>60.0</v>
      </c>
      <c r="L51" s="14">
        <v>1.0</v>
      </c>
      <c r="M51" s="14">
        <v>50.0</v>
      </c>
      <c r="N51" s="14">
        <v>1.0</v>
      </c>
      <c r="O51" s="14">
        <v>0.0</v>
      </c>
      <c r="P51" s="25">
        <f t="shared" ref="P51:Q51" si="306">SUM(J51+L51+N51)</f>
        <v>3</v>
      </c>
      <c r="Q51" s="25">
        <f t="shared" si="306"/>
        <v>110</v>
      </c>
      <c r="R51" s="14"/>
      <c r="S51" s="14"/>
      <c r="T51" s="14"/>
      <c r="U51" s="14"/>
      <c r="V51" s="14"/>
      <c r="W51" s="14"/>
      <c r="X51" s="25">
        <f t="shared" ref="X51:Y51" si="307">SUM(R51+T51+V51)</f>
        <v>0</v>
      </c>
      <c r="Y51" s="25">
        <f t="shared" si="307"/>
        <v>0</v>
      </c>
      <c r="Z51" s="14"/>
      <c r="AA51" s="14"/>
      <c r="AB51" s="14"/>
      <c r="AC51" s="14"/>
      <c r="AD51" s="14"/>
      <c r="AE51" s="14"/>
      <c r="AF51" s="25">
        <f t="shared" ref="AF51:AG51" si="308">SUM(Z51+AB51+AD51)</f>
        <v>0</v>
      </c>
      <c r="AG51" s="25">
        <f t="shared" si="308"/>
        <v>0</v>
      </c>
      <c r="AH51" s="14"/>
      <c r="AI51" s="14"/>
      <c r="AJ51" s="14"/>
      <c r="AK51" s="14"/>
      <c r="AL51" s="14"/>
      <c r="AM51" s="14"/>
      <c r="AN51" s="25">
        <f t="shared" ref="AN51:AO51" si="309">SUM(AH51+AJ51+AL51)</f>
        <v>0</v>
      </c>
      <c r="AO51" s="25">
        <f t="shared" si="309"/>
        <v>0</v>
      </c>
      <c r="AP51" s="14"/>
      <c r="AQ51" s="14"/>
      <c r="AR51" s="14"/>
      <c r="AS51" s="14"/>
      <c r="AT51" s="14"/>
      <c r="AU51" s="14"/>
      <c r="AV51" s="25">
        <f t="shared" ref="AV51:AW51" si="310">SUM(AP51+AR51+AT51)</f>
        <v>0</v>
      </c>
      <c r="AW51" s="25">
        <f t="shared" si="310"/>
        <v>0</v>
      </c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25">
        <f t="shared" ref="BJ51:BK51" si="311">SUM(AX51+AZ51+BB51+BD51+BF51+BH51)</f>
        <v>0</v>
      </c>
      <c r="BK51" s="25">
        <f t="shared" si="311"/>
        <v>0</v>
      </c>
      <c r="BL51" s="25"/>
      <c r="BM51" s="25"/>
      <c r="BN51" s="18">
        <f t="shared" si="261"/>
        <v>0</v>
      </c>
      <c r="BO51" s="18">
        <f t="shared" si="262"/>
        <v>0</v>
      </c>
      <c r="BP51" s="18">
        <f t="shared" si="263"/>
        <v>3</v>
      </c>
      <c r="BQ51" s="1" t="s">
        <v>214</v>
      </c>
      <c r="BR51" s="43"/>
    </row>
    <row r="52" ht="12.75" customHeight="1">
      <c r="A52" s="1">
        <v>1.0</v>
      </c>
      <c r="B52" s="44" t="s">
        <v>74</v>
      </c>
      <c r="C52" s="44" t="s">
        <v>75</v>
      </c>
      <c r="D52" s="44" t="s">
        <v>271</v>
      </c>
      <c r="E52" s="13" t="s">
        <v>135</v>
      </c>
      <c r="F52" s="25">
        <f t="shared" si="251"/>
        <v>230</v>
      </c>
      <c r="G52" s="26">
        <f t="shared" ref="G52:G84" si="318">IF(I52=0,0,SUM(F52/I52))</f>
        <v>76.66666667</v>
      </c>
      <c r="H52" s="25">
        <f t="shared" si="253"/>
        <v>1</v>
      </c>
      <c r="I52" s="13">
        <f t="shared" si="254"/>
        <v>3</v>
      </c>
      <c r="J52" s="45">
        <v>80.0</v>
      </c>
      <c r="K52" s="46">
        <v>0.0</v>
      </c>
      <c r="L52" s="45">
        <v>70.0</v>
      </c>
      <c r="M52" s="46">
        <v>0.0</v>
      </c>
      <c r="N52" s="45">
        <v>80.0</v>
      </c>
      <c r="O52" s="46">
        <v>1.0</v>
      </c>
      <c r="P52" s="47">
        <f t="shared" ref="P52:Q52" si="312">SUM(J52+L52+N52)</f>
        <v>230</v>
      </c>
      <c r="Q52" s="47">
        <f t="shared" si="312"/>
        <v>1</v>
      </c>
      <c r="R52" s="45"/>
      <c r="S52" s="46"/>
      <c r="T52" s="45"/>
      <c r="U52" s="46"/>
      <c r="V52" s="45"/>
      <c r="W52" s="46"/>
      <c r="X52" s="47">
        <f t="shared" ref="X52:Y52" si="313">SUM(R52+T52+V52)</f>
        <v>0</v>
      </c>
      <c r="Y52" s="47">
        <f t="shared" si="313"/>
        <v>0</v>
      </c>
      <c r="Z52" s="45"/>
      <c r="AA52" s="46"/>
      <c r="AB52" s="45"/>
      <c r="AC52" s="46"/>
      <c r="AD52" s="45"/>
      <c r="AE52" s="46"/>
      <c r="AF52" s="47">
        <f t="shared" ref="AF52:AG52" si="314">SUM(Z52+AB52+AD52)</f>
        <v>0</v>
      </c>
      <c r="AG52" s="47">
        <f t="shared" si="314"/>
        <v>0</v>
      </c>
      <c r="AH52" s="45"/>
      <c r="AI52" s="46"/>
      <c r="AJ52" s="45"/>
      <c r="AK52" s="46"/>
      <c r="AL52" s="45"/>
      <c r="AM52" s="46"/>
      <c r="AN52" s="47">
        <f t="shared" ref="AN52:AO52" si="315">SUM(AH52+AJ52+AL52)</f>
        <v>0</v>
      </c>
      <c r="AO52" s="47">
        <f t="shared" si="315"/>
        <v>0</v>
      </c>
      <c r="AP52" s="45"/>
      <c r="AQ52" s="46"/>
      <c r="AR52" s="45"/>
      <c r="AS52" s="46"/>
      <c r="AT52" s="45"/>
      <c r="AU52" s="46"/>
      <c r="AV52" s="47">
        <f t="shared" ref="AV52:AW52" si="316">SUM(AP52+AR52+AT52)</f>
        <v>0</v>
      </c>
      <c r="AW52" s="47">
        <f t="shared" si="316"/>
        <v>0</v>
      </c>
      <c r="AX52" s="45"/>
      <c r="AY52" s="46"/>
      <c r="AZ52" s="45"/>
      <c r="BA52" s="46"/>
      <c r="BB52" s="45"/>
      <c r="BC52" s="46"/>
      <c r="BD52" s="45"/>
      <c r="BE52" s="46"/>
      <c r="BF52" s="45"/>
      <c r="BG52" s="46"/>
      <c r="BH52" s="45"/>
      <c r="BI52" s="46"/>
      <c r="BJ52" s="47">
        <f t="shared" ref="BJ52:BK52" si="317">SUM(AX52+AZ52+BB52+BD52+BF52+BH52)</f>
        <v>0</v>
      </c>
      <c r="BK52" s="47">
        <f t="shared" si="317"/>
        <v>0</v>
      </c>
      <c r="BL52" s="48">
        <f t="shared" ref="BL52:BL84" si="325">SUM(P52+X52+AF52+AN52+AV52)/(SUM(COUNTA(J52:AW52)/2)-5)</f>
        <v>76.66666667</v>
      </c>
      <c r="BM52" s="48">
        <f t="shared" ref="BM52:BM84" si="326">(SUM(BL52-G52))*-1</f>
        <v>0</v>
      </c>
      <c r="BN52" s="49"/>
      <c r="BO52" s="43"/>
      <c r="BP52" s="43"/>
      <c r="BQ52" s="1" t="s">
        <v>214</v>
      </c>
      <c r="BR52" s="43"/>
    </row>
    <row r="53" ht="12.75" customHeight="1">
      <c r="A53" s="1">
        <v>2.0</v>
      </c>
      <c r="B53" s="44" t="s">
        <v>291</v>
      </c>
      <c r="C53" s="44" t="s">
        <v>82</v>
      </c>
      <c r="D53" s="44" t="s">
        <v>269</v>
      </c>
      <c r="E53" s="13" t="s">
        <v>135</v>
      </c>
      <c r="F53" s="25">
        <f t="shared" si="251"/>
        <v>210</v>
      </c>
      <c r="G53" s="26">
        <f t="shared" si="318"/>
        <v>70</v>
      </c>
      <c r="H53" s="25">
        <f t="shared" si="253"/>
        <v>0</v>
      </c>
      <c r="I53" s="13">
        <f t="shared" si="254"/>
        <v>3</v>
      </c>
      <c r="J53" s="45">
        <v>70.0</v>
      </c>
      <c r="K53" s="46">
        <v>0.0</v>
      </c>
      <c r="L53" s="45">
        <v>70.0</v>
      </c>
      <c r="M53" s="46">
        <v>0.0</v>
      </c>
      <c r="N53" s="45">
        <v>70.0</v>
      </c>
      <c r="O53" s="46">
        <v>0.0</v>
      </c>
      <c r="P53" s="47">
        <f t="shared" ref="P53:Q53" si="319">SUM(J53+L53+N53)</f>
        <v>210</v>
      </c>
      <c r="Q53" s="47">
        <f t="shared" si="319"/>
        <v>0</v>
      </c>
      <c r="R53" s="45"/>
      <c r="S53" s="46"/>
      <c r="T53" s="45"/>
      <c r="U53" s="46"/>
      <c r="V53" s="45"/>
      <c r="W53" s="46"/>
      <c r="X53" s="47">
        <f t="shared" ref="X53:Y53" si="320">SUM(R53+T53+V53)</f>
        <v>0</v>
      </c>
      <c r="Y53" s="47">
        <f t="shared" si="320"/>
        <v>0</v>
      </c>
      <c r="Z53" s="45"/>
      <c r="AA53" s="46"/>
      <c r="AB53" s="45"/>
      <c r="AC53" s="46"/>
      <c r="AD53" s="45"/>
      <c r="AE53" s="46"/>
      <c r="AF53" s="47">
        <f t="shared" ref="AF53:AG53" si="321">SUM(Z53+AB53+AD53)</f>
        <v>0</v>
      </c>
      <c r="AG53" s="47">
        <f t="shared" si="321"/>
        <v>0</v>
      </c>
      <c r="AH53" s="45"/>
      <c r="AI53" s="46"/>
      <c r="AJ53" s="45"/>
      <c r="AK53" s="46"/>
      <c r="AL53" s="45"/>
      <c r="AM53" s="46"/>
      <c r="AN53" s="47">
        <f t="shared" ref="AN53:AO53" si="322">SUM(AH53+AJ53+AL53)</f>
        <v>0</v>
      </c>
      <c r="AO53" s="47">
        <f t="shared" si="322"/>
        <v>0</v>
      </c>
      <c r="AP53" s="45"/>
      <c r="AQ53" s="46"/>
      <c r="AR53" s="45"/>
      <c r="AS53" s="46"/>
      <c r="AT53" s="45"/>
      <c r="AU53" s="46"/>
      <c r="AV53" s="47">
        <f t="shared" ref="AV53:AW53" si="323">SUM(AP53+AR53+AT53)</f>
        <v>0</v>
      </c>
      <c r="AW53" s="47">
        <f t="shared" si="323"/>
        <v>0</v>
      </c>
      <c r="AX53" s="45"/>
      <c r="AY53" s="46"/>
      <c r="AZ53" s="45"/>
      <c r="BA53" s="46"/>
      <c r="BB53" s="45"/>
      <c r="BC53" s="46"/>
      <c r="BD53" s="45"/>
      <c r="BE53" s="46"/>
      <c r="BF53" s="45"/>
      <c r="BG53" s="46"/>
      <c r="BH53" s="45"/>
      <c r="BI53" s="46"/>
      <c r="BJ53" s="47">
        <f t="shared" ref="BJ53:BK53" si="324">SUM(AX53+AZ53+BB53+BD53+BF53+BH53)</f>
        <v>0</v>
      </c>
      <c r="BK53" s="47">
        <f t="shared" si="324"/>
        <v>0</v>
      </c>
      <c r="BL53" s="48">
        <f t="shared" si="325"/>
        <v>70</v>
      </c>
      <c r="BM53" s="48">
        <f t="shared" si="326"/>
        <v>0</v>
      </c>
      <c r="BN53" s="49"/>
      <c r="BO53" s="43"/>
      <c r="BP53" s="43"/>
      <c r="BQ53" s="1" t="s">
        <v>214</v>
      </c>
      <c r="BR53" s="43"/>
    </row>
    <row r="54" ht="12.75" customHeight="1">
      <c r="A54" s="1">
        <v>3.0</v>
      </c>
      <c r="B54" s="44" t="s">
        <v>155</v>
      </c>
      <c r="C54" s="44" t="s">
        <v>255</v>
      </c>
      <c r="D54" s="44" t="s">
        <v>277</v>
      </c>
      <c r="E54" s="13" t="s">
        <v>135</v>
      </c>
      <c r="F54" s="25">
        <f t="shared" si="251"/>
        <v>190</v>
      </c>
      <c r="G54" s="26">
        <f t="shared" si="318"/>
        <v>63.33333333</v>
      </c>
      <c r="H54" s="25">
        <f t="shared" si="253"/>
        <v>1</v>
      </c>
      <c r="I54" s="13">
        <f t="shared" si="254"/>
        <v>3</v>
      </c>
      <c r="J54" s="45">
        <v>70.0</v>
      </c>
      <c r="K54" s="46">
        <v>0.0</v>
      </c>
      <c r="L54" s="45">
        <v>40.0</v>
      </c>
      <c r="M54" s="46">
        <v>1.0</v>
      </c>
      <c r="N54" s="45">
        <v>80.0</v>
      </c>
      <c r="O54" s="46">
        <v>0.0</v>
      </c>
      <c r="P54" s="47">
        <f t="shared" ref="P54:Q54" si="327">SUM(J54+L54+N54)</f>
        <v>190</v>
      </c>
      <c r="Q54" s="47">
        <f t="shared" si="327"/>
        <v>1</v>
      </c>
      <c r="R54" s="45"/>
      <c r="S54" s="46"/>
      <c r="T54" s="45"/>
      <c r="U54" s="46"/>
      <c r="V54" s="45"/>
      <c r="W54" s="46"/>
      <c r="X54" s="47">
        <f t="shared" ref="X54:Y54" si="328">SUM(R54+T54+V54)</f>
        <v>0</v>
      </c>
      <c r="Y54" s="47">
        <f t="shared" si="328"/>
        <v>0</v>
      </c>
      <c r="Z54" s="45"/>
      <c r="AA54" s="46"/>
      <c r="AB54" s="45"/>
      <c r="AC54" s="46"/>
      <c r="AD54" s="45"/>
      <c r="AE54" s="46"/>
      <c r="AF54" s="47">
        <f t="shared" ref="AF54:AG54" si="329">SUM(Z54+AB54+AD54)</f>
        <v>0</v>
      </c>
      <c r="AG54" s="47">
        <f t="shared" si="329"/>
        <v>0</v>
      </c>
      <c r="AH54" s="45"/>
      <c r="AI54" s="46"/>
      <c r="AJ54" s="45"/>
      <c r="AK54" s="46"/>
      <c r="AL54" s="45"/>
      <c r="AM54" s="46"/>
      <c r="AN54" s="47">
        <f t="shared" ref="AN54:AO54" si="330">SUM(AH54+AJ54+AL54)</f>
        <v>0</v>
      </c>
      <c r="AO54" s="47">
        <f t="shared" si="330"/>
        <v>0</v>
      </c>
      <c r="AP54" s="45"/>
      <c r="AQ54" s="46"/>
      <c r="AR54" s="45"/>
      <c r="AS54" s="46"/>
      <c r="AT54" s="45"/>
      <c r="AU54" s="46"/>
      <c r="AV54" s="47">
        <f t="shared" ref="AV54:AW54" si="331">SUM(AP54+AR54+AT54)</f>
        <v>0</v>
      </c>
      <c r="AW54" s="47">
        <f t="shared" si="331"/>
        <v>0</v>
      </c>
      <c r="AX54" s="45"/>
      <c r="AY54" s="46"/>
      <c r="AZ54" s="45"/>
      <c r="BA54" s="46"/>
      <c r="BB54" s="45"/>
      <c r="BC54" s="46"/>
      <c r="BD54" s="45"/>
      <c r="BE54" s="46"/>
      <c r="BF54" s="45"/>
      <c r="BG54" s="46"/>
      <c r="BH54" s="45"/>
      <c r="BI54" s="46"/>
      <c r="BJ54" s="47">
        <f t="shared" ref="BJ54:BK54" si="332">SUM(AX54+AZ54+BB54+BD54+BF54+BH54)</f>
        <v>0</v>
      </c>
      <c r="BK54" s="47">
        <f t="shared" si="332"/>
        <v>0</v>
      </c>
      <c r="BL54" s="48">
        <f t="shared" si="325"/>
        <v>63.33333333</v>
      </c>
      <c r="BM54" s="48">
        <f t="shared" si="326"/>
        <v>0</v>
      </c>
      <c r="BN54" s="49"/>
      <c r="BO54" s="43"/>
      <c r="BP54" s="43"/>
      <c r="BQ54" s="1" t="s">
        <v>214</v>
      </c>
      <c r="BR54" s="43"/>
    </row>
    <row r="55" ht="12.75" customHeight="1">
      <c r="A55" s="1">
        <v>4.0</v>
      </c>
      <c r="B55" s="44" t="s">
        <v>292</v>
      </c>
      <c r="C55" s="44" t="s">
        <v>293</v>
      </c>
      <c r="D55" s="44" t="s">
        <v>280</v>
      </c>
      <c r="E55" s="13" t="s">
        <v>135</v>
      </c>
      <c r="F55" s="25">
        <f t="shared" si="251"/>
        <v>180</v>
      </c>
      <c r="G55" s="26">
        <f t="shared" si="318"/>
        <v>60</v>
      </c>
      <c r="H55" s="25">
        <f t="shared" si="253"/>
        <v>1</v>
      </c>
      <c r="I55" s="13">
        <f t="shared" si="254"/>
        <v>3</v>
      </c>
      <c r="J55" s="45">
        <v>70.0</v>
      </c>
      <c r="K55" s="46">
        <v>0.0</v>
      </c>
      <c r="L55" s="45">
        <v>90.0</v>
      </c>
      <c r="M55" s="46">
        <v>0.0</v>
      </c>
      <c r="N55" s="45">
        <v>20.0</v>
      </c>
      <c r="O55" s="46">
        <v>1.0</v>
      </c>
      <c r="P55" s="47">
        <f t="shared" ref="P55:Q55" si="333">SUM(J55+L55+N55)</f>
        <v>180</v>
      </c>
      <c r="Q55" s="47">
        <f t="shared" si="333"/>
        <v>1</v>
      </c>
      <c r="R55" s="45"/>
      <c r="S55" s="46"/>
      <c r="T55" s="45"/>
      <c r="U55" s="46"/>
      <c r="V55" s="45"/>
      <c r="W55" s="46"/>
      <c r="X55" s="47">
        <f t="shared" ref="X55:Y55" si="334">SUM(R55+T55+V55)</f>
        <v>0</v>
      </c>
      <c r="Y55" s="47">
        <f t="shared" si="334"/>
        <v>0</v>
      </c>
      <c r="Z55" s="45"/>
      <c r="AA55" s="46"/>
      <c r="AB55" s="45"/>
      <c r="AC55" s="46"/>
      <c r="AD55" s="45"/>
      <c r="AE55" s="46"/>
      <c r="AF55" s="47">
        <f t="shared" ref="AF55:AG55" si="335">SUM(Z55+AB55+AD55)</f>
        <v>0</v>
      </c>
      <c r="AG55" s="47">
        <f t="shared" si="335"/>
        <v>0</v>
      </c>
      <c r="AH55" s="45"/>
      <c r="AI55" s="46"/>
      <c r="AJ55" s="45"/>
      <c r="AK55" s="46"/>
      <c r="AL55" s="45"/>
      <c r="AM55" s="46"/>
      <c r="AN55" s="47">
        <f t="shared" ref="AN55:AO55" si="336">SUM(AH55+AJ55+AL55)</f>
        <v>0</v>
      </c>
      <c r="AO55" s="47">
        <f t="shared" si="336"/>
        <v>0</v>
      </c>
      <c r="AP55" s="45"/>
      <c r="AQ55" s="46"/>
      <c r="AR55" s="45"/>
      <c r="AS55" s="46"/>
      <c r="AT55" s="45"/>
      <c r="AU55" s="46"/>
      <c r="AV55" s="47">
        <f t="shared" ref="AV55:AW55" si="337">SUM(AP55+AR55+AT55)</f>
        <v>0</v>
      </c>
      <c r="AW55" s="47">
        <f t="shared" si="337"/>
        <v>0</v>
      </c>
      <c r="AX55" s="45"/>
      <c r="AY55" s="46"/>
      <c r="AZ55" s="45"/>
      <c r="BA55" s="46"/>
      <c r="BB55" s="45"/>
      <c r="BC55" s="46"/>
      <c r="BD55" s="45"/>
      <c r="BE55" s="46"/>
      <c r="BF55" s="45"/>
      <c r="BG55" s="46"/>
      <c r="BH55" s="45"/>
      <c r="BI55" s="46"/>
      <c r="BJ55" s="47">
        <f t="shared" ref="BJ55:BK55" si="338">SUM(AX55+AZ55+BB55+BD55+BF55+BH55)</f>
        <v>0</v>
      </c>
      <c r="BK55" s="47">
        <f t="shared" si="338"/>
        <v>0</v>
      </c>
      <c r="BL55" s="48">
        <f t="shared" si="325"/>
        <v>60</v>
      </c>
      <c r="BM55" s="48">
        <f t="shared" si="326"/>
        <v>0</v>
      </c>
      <c r="BN55" s="49"/>
      <c r="BO55" s="43"/>
      <c r="BP55" s="43"/>
      <c r="BQ55" s="1" t="s">
        <v>214</v>
      </c>
      <c r="BR55" s="43"/>
    </row>
    <row r="56" ht="12.75" customHeight="1">
      <c r="A56" s="1">
        <v>5.0</v>
      </c>
      <c r="B56" s="44" t="s">
        <v>141</v>
      </c>
      <c r="C56" s="44" t="s">
        <v>242</v>
      </c>
      <c r="D56" s="44" t="s">
        <v>270</v>
      </c>
      <c r="E56" s="13" t="s">
        <v>135</v>
      </c>
      <c r="F56" s="25">
        <f t="shared" si="251"/>
        <v>170</v>
      </c>
      <c r="G56" s="26">
        <f t="shared" si="318"/>
        <v>56.66666667</v>
      </c>
      <c r="H56" s="25">
        <f t="shared" si="253"/>
        <v>1</v>
      </c>
      <c r="I56" s="13">
        <f t="shared" si="254"/>
        <v>3</v>
      </c>
      <c r="J56" s="45">
        <v>70.0</v>
      </c>
      <c r="K56" s="46">
        <v>0.0</v>
      </c>
      <c r="L56" s="45">
        <v>30.0</v>
      </c>
      <c r="M56" s="46">
        <v>1.0</v>
      </c>
      <c r="N56" s="45">
        <v>70.0</v>
      </c>
      <c r="O56" s="46">
        <v>0.0</v>
      </c>
      <c r="P56" s="47">
        <f t="shared" ref="P56:Q56" si="339">SUM(J56+L56+N56)</f>
        <v>170</v>
      </c>
      <c r="Q56" s="47">
        <f t="shared" si="339"/>
        <v>1</v>
      </c>
      <c r="R56" s="45"/>
      <c r="S56" s="46"/>
      <c r="T56" s="45"/>
      <c r="U56" s="46"/>
      <c r="V56" s="45"/>
      <c r="W56" s="46"/>
      <c r="X56" s="47">
        <f t="shared" ref="X56:Y56" si="340">SUM(R56+T56+V56)</f>
        <v>0</v>
      </c>
      <c r="Y56" s="47">
        <f t="shared" si="340"/>
        <v>0</v>
      </c>
      <c r="Z56" s="45"/>
      <c r="AA56" s="46"/>
      <c r="AB56" s="45"/>
      <c r="AC56" s="46"/>
      <c r="AD56" s="45"/>
      <c r="AE56" s="46"/>
      <c r="AF56" s="47">
        <f t="shared" ref="AF56:AG56" si="341">SUM(Z56+AB56+AD56)</f>
        <v>0</v>
      </c>
      <c r="AG56" s="47">
        <f t="shared" si="341"/>
        <v>0</v>
      </c>
      <c r="AH56" s="45"/>
      <c r="AI56" s="46"/>
      <c r="AJ56" s="45"/>
      <c r="AK56" s="46"/>
      <c r="AL56" s="45"/>
      <c r="AM56" s="46"/>
      <c r="AN56" s="47">
        <f t="shared" ref="AN56:AO56" si="342">SUM(AH56+AJ56+AL56)</f>
        <v>0</v>
      </c>
      <c r="AO56" s="47">
        <f t="shared" si="342"/>
        <v>0</v>
      </c>
      <c r="AP56" s="45"/>
      <c r="AQ56" s="46"/>
      <c r="AR56" s="45"/>
      <c r="AS56" s="46"/>
      <c r="AT56" s="45"/>
      <c r="AU56" s="46"/>
      <c r="AV56" s="47">
        <f t="shared" ref="AV56:AW56" si="343">SUM(AP56+AR56+AT56)</f>
        <v>0</v>
      </c>
      <c r="AW56" s="47">
        <f t="shared" si="343"/>
        <v>0</v>
      </c>
      <c r="AX56" s="45"/>
      <c r="AY56" s="46"/>
      <c r="AZ56" s="45"/>
      <c r="BA56" s="46"/>
      <c r="BB56" s="45"/>
      <c r="BC56" s="46"/>
      <c r="BD56" s="45"/>
      <c r="BE56" s="46"/>
      <c r="BF56" s="45"/>
      <c r="BG56" s="46"/>
      <c r="BH56" s="45"/>
      <c r="BI56" s="46"/>
      <c r="BJ56" s="47">
        <f t="shared" ref="BJ56:BK56" si="344">SUM(AX56+AZ56+BB56+BD56+BF56+BH56)</f>
        <v>0</v>
      </c>
      <c r="BK56" s="47">
        <f t="shared" si="344"/>
        <v>0</v>
      </c>
      <c r="BL56" s="48">
        <f t="shared" si="325"/>
        <v>56.66666667</v>
      </c>
      <c r="BM56" s="48">
        <f t="shared" si="326"/>
        <v>0</v>
      </c>
      <c r="BN56" s="49"/>
      <c r="BO56" s="43"/>
      <c r="BP56" s="43"/>
      <c r="BQ56" s="1" t="s">
        <v>214</v>
      </c>
      <c r="BR56" s="43"/>
    </row>
    <row r="57" ht="12.75" customHeight="1">
      <c r="A57" s="41">
        <v>6.0</v>
      </c>
      <c r="B57" s="44" t="s">
        <v>294</v>
      </c>
      <c r="C57" s="44" t="s">
        <v>295</v>
      </c>
      <c r="D57" s="44" t="s">
        <v>274</v>
      </c>
      <c r="E57" s="13" t="s">
        <v>135</v>
      </c>
      <c r="F57" s="25">
        <f t="shared" si="251"/>
        <v>170</v>
      </c>
      <c r="G57" s="26">
        <f t="shared" si="318"/>
        <v>56.66666667</v>
      </c>
      <c r="H57" s="25">
        <f t="shared" si="253"/>
        <v>3</v>
      </c>
      <c r="I57" s="13">
        <f t="shared" si="254"/>
        <v>3</v>
      </c>
      <c r="J57" s="45">
        <v>60.0</v>
      </c>
      <c r="K57" s="46">
        <v>1.0</v>
      </c>
      <c r="L57" s="45">
        <v>70.0</v>
      </c>
      <c r="M57" s="46">
        <v>0.0</v>
      </c>
      <c r="N57" s="45">
        <v>40.0</v>
      </c>
      <c r="O57" s="46">
        <v>2.0</v>
      </c>
      <c r="P57" s="47">
        <f t="shared" ref="P57:Q57" si="345">SUM(J57+L57+N57)</f>
        <v>170</v>
      </c>
      <c r="Q57" s="47">
        <f t="shared" si="345"/>
        <v>3</v>
      </c>
      <c r="R57" s="45"/>
      <c r="S57" s="46"/>
      <c r="T57" s="45"/>
      <c r="U57" s="46"/>
      <c r="V57" s="45"/>
      <c r="W57" s="46"/>
      <c r="X57" s="47">
        <f t="shared" ref="X57:Y57" si="346">SUM(R57+T57+V57)</f>
        <v>0</v>
      </c>
      <c r="Y57" s="47">
        <f t="shared" si="346"/>
        <v>0</v>
      </c>
      <c r="Z57" s="45"/>
      <c r="AA57" s="46"/>
      <c r="AB57" s="45"/>
      <c r="AC57" s="46"/>
      <c r="AD57" s="45"/>
      <c r="AE57" s="46"/>
      <c r="AF57" s="47">
        <f t="shared" ref="AF57:AG57" si="347">SUM(Z57+AB57+AD57)</f>
        <v>0</v>
      </c>
      <c r="AG57" s="47">
        <f t="shared" si="347"/>
        <v>0</v>
      </c>
      <c r="AH57" s="45"/>
      <c r="AI57" s="46"/>
      <c r="AJ57" s="45"/>
      <c r="AK57" s="46"/>
      <c r="AL57" s="45"/>
      <c r="AM57" s="46"/>
      <c r="AN57" s="47">
        <f t="shared" ref="AN57:AO57" si="348">SUM(AH57+AJ57+AL57)</f>
        <v>0</v>
      </c>
      <c r="AO57" s="47">
        <f t="shared" si="348"/>
        <v>0</v>
      </c>
      <c r="AP57" s="45"/>
      <c r="AQ57" s="46"/>
      <c r="AR57" s="45"/>
      <c r="AS57" s="46"/>
      <c r="AT57" s="45"/>
      <c r="AU57" s="46"/>
      <c r="AV57" s="47">
        <f t="shared" ref="AV57:AW57" si="349">SUM(AP57+AR57+AT57)</f>
        <v>0</v>
      </c>
      <c r="AW57" s="47">
        <f t="shared" si="349"/>
        <v>0</v>
      </c>
      <c r="AX57" s="45"/>
      <c r="AY57" s="46"/>
      <c r="AZ57" s="45"/>
      <c r="BA57" s="46"/>
      <c r="BB57" s="45"/>
      <c r="BC57" s="46"/>
      <c r="BD57" s="45"/>
      <c r="BE57" s="46"/>
      <c r="BF57" s="45"/>
      <c r="BG57" s="46"/>
      <c r="BH57" s="45"/>
      <c r="BI57" s="46"/>
      <c r="BJ57" s="47">
        <f t="shared" ref="BJ57:BK57" si="350">SUM(AX57+AZ57+BB57+BD57+BF57+BH57)</f>
        <v>0</v>
      </c>
      <c r="BK57" s="47">
        <f t="shared" si="350"/>
        <v>0</v>
      </c>
      <c r="BL57" s="48">
        <f t="shared" si="325"/>
        <v>56.66666667</v>
      </c>
      <c r="BM57" s="48">
        <f t="shared" si="326"/>
        <v>0</v>
      </c>
      <c r="BN57" s="49"/>
      <c r="BO57" s="43"/>
      <c r="BP57" s="43"/>
      <c r="BQ57" s="1" t="s">
        <v>214</v>
      </c>
      <c r="BR57" s="43"/>
    </row>
    <row r="58" ht="12.75" customHeight="1">
      <c r="A58" s="1">
        <v>7.0</v>
      </c>
      <c r="B58" s="44" t="s">
        <v>296</v>
      </c>
      <c r="C58" s="44" t="s">
        <v>240</v>
      </c>
      <c r="D58" s="44" t="s">
        <v>277</v>
      </c>
      <c r="E58" s="13" t="s">
        <v>135</v>
      </c>
      <c r="F58" s="25">
        <f t="shared" si="251"/>
        <v>150</v>
      </c>
      <c r="G58" s="26">
        <f t="shared" si="318"/>
        <v>50</v>
      </c>
      <c r="H58" s="25">
        <f t="shared" si="253"/>
        <v>0</v>
      </c>
      <c r="I58" s="13">
        <f t="shared" si="254"/>
        <v>3</v>
      </c>
      <c r="J58" s="45">
        <v>20.0</v>
      </c>
      <c r="K58" s="46">
        <v>0.0</v>
      </c>
      <c r="L58" s="45">
        <v>40.0</v>
      </c>
      <c r="M58" s="46">
        <v>0.0</v>
      </c>
      <c r="N58" s="45">
        <v>90.0</v>
      </c>
      <c r="O58" s="46">
        <v>0.0</v>
      </c>
      <c r="P58" s="47">
        <f t="shared" ref="P58:Q58" si="351">SUM(J58+L58+N58)</f>
        <v>150</v>
      </c>
      <c r="Q58" s="47">
        <f t="shared" si="351"/>
        <v>0</v>
      </c>
      <c r="R58" s="45"/>
      <c r="S58" s="46"/>
      <c r="T58" s="45"/>
      <c r="U58" s="46"/>
      <c r="V58" s="45"/>
      <c r="W58" s="46"/>
      <c r="X58" s="47">
        <f t="shared" ref="X58:Y58" si="352">SUM(R58+T58+V58)</f>
        <v>0</v>
      </c>
      <c r="Y58" s="47">
        <f t="shared" si="352"/>
        <v>0</v>
      </c>
      <c r="Z58" s="45"/>
      <c r="AA58" s="46"/>
      <c r="AB58" s="45"/>
      <c r="AC58" s="46"/>
      <c r="AD58" s="45"/>
      <c r="AE58" s="46"/>
      <c r="AF58" s="47">
        <f t="shared" ref="AF58:AG58" si="353">SUM(Z58+AB58+AD58)</f>
        <v>0</v>
      </c>
      <c r="AG58" s="47">
        <f t="shared" si="353"/>
        <v>0</v>
      </c>
      <c r="AH58" s="45"/>
      <c r="AI58" s="46"/>
      <c r="AJ58" s="45"/>
      <c r="AK58" s="46"/>
      <c r="AL58" s="45"/>
      <c r="AM58" s="46"/>
      <c r="AN58" s="47">
        <f t="shared" ref="AN58:AO58" si="354">SUM(AH58+AJ58+AL58)</f>
        <v>0</v>
      </c>
      <c r="AO58" s="47">
        <f t="shared" si="354"/>
        <v>0</v>
      </c>
      <c r="AP58" s="45"/>
      <c r="AQ58" s="46"/>
      <c r="AR58" s="45"/>
      <c r="AS58" s="46"/>
      <c r="AT58" s="45"/>
      <c r="AU58" s="46"/>
      <c r="AV58" s="47">
        <f t="shared" ref="AV58:AW58" si="355">SUM(AP58+AR58+AT58)</f>
        <v>0</v>
      </c>
      <c r="AW58" s="47">
        <f t="shared" si="355"/>
        <v>0</v>
      </c>
      <c r="AX58" s="45"/>
      <c r="AY58" s="46"/>
      <c r="AZ58" s="45"/>
      <c r="BA58" s="46"/>
      <c r="BB58" s="45"/>
      <c r="BC58" s="46"/>
      <c r="BD58" s="45"/>
      <c r="BE58" s="46"/>
      <c r="BF58" s="45"/>
      <c r="BG58" s="46"/>
      <c r="BH58" s="45"/>
      <c r="BI58" s="46"/>
      <c r="BJ58" s="47">
        <f t="shared" ref="BJ58:BK58" si="356">SUM(AX58+AZ58+BB58+BD58+BF58+BH58)</f>
        <v>0</v>
      </c>
      <c r="BK58" s="47">
        <f t="shared" si="356"/>
        <v>0</v>
      </c>
      <c r="BL58" s="48">
        <f t="shared" si="325"/>
        <v>50</v>
      </c>
      <c r="BM58" s="48">
        <f t="shared" si="326"/>
        <v>0</v>
      </c>
      <c r="BN58" s="49"/>
      <c r="BO58" s="43"/>
      <c r="BP58" s="43"/>
      <c r="BQ58" s="1" t="s">
        <v>214</v>
      </c>
      <c r="BR58" s="43"/>
    </row>
    <row r="59" ht="12.75" customHeight="1">
      <c r="A59" s="1">
        <v>8.0</v>
      </c>
      <c r="B59" s="44" t="s">
        <v>258</v>
      </c>
      <c r="C59" s="44" t="s">
        <v>242</v>
      </c>
      <c r="D59" s="44" t="s">
        <v>270</v>
      </c>
      <c r="E59" s="13" t="s">
        <v>135</v>
      </c>
      <c r="F59" s="25">
        <f t="shared" si="251"/>
        <v>140</v>
      </c>
      <c r="G59" s="26">
        <f t="shared" si="318"/>
        <v>46.66666667</v>
      </c>
      <c r="H59" s="25">
        <f t="shared" si="253"/>
        <v>1</v>
      </c>
      <c r="I59" s="13">
        <f t="shared" si="254"/>
        <v>3</v>
      </c>
      <c r="J59" s="45">
        <v>70.0</v>
      </c>
      <c r="K59" s="46">
        <v>0.0</v>
      </c>
      <c r="L59" s="45">
        <v>70.0</v>
      </c>
      <c r="M59" s="46">
        <v>0.0</v>
      </c>
      <c r="N59" s="45">
        <v>0.0</v>
      </c>
      <c r="O59" s="46">
        <v>1.0</v>
      </c>
      <c r="P59" s="47">
        <f t="shared" ref="P59:Q59" si="357">SUM(J59+L59+N59)</f>
        <v>140</v>
      </c>
      <c r="Q59" s="47">
        <f t="shared" si="357"/>
        <v>1</v>
      </c>
      <c r="R59" s="45"/>
      <c r="S59" s="46"/>
      <c r="T59" s="45"/>
      <c r="U59" s="46"/>
      <c r="V59" s="45"/>
      <c r="W59" s="46"/>
      <c r="X59" s="47">
        <f t="shared" ref="X59:Y59" si="358">SUM(R59+T59+V59)</f>
        <v>0</v>
      </c>
      <c r="Y59" s="47">
        <f t="shared" si="358"/>
        <v>0</v>
      </c>
      <c r="Z59" s="45"/>
      <c r="AA59" s="46"/>
      <c r="AB59" s="45"/>
      <c r="AC59" s="46"/>
      <c r="AD59" s="45"/>
      <c r="AE59" s="46"/>
      <c r="AF59" s="47">
        <f t="shared" ref="AF59:AG59" si="359">SUM(Z59+AB59+AD59)</f>
        <v>0</v>
      </c>
      <c r="AG59" s="47">
        <f t="shared" si="359"/>
        <v>0</v>
      </c>
      <c r="AH59" s="45"/>
      <c r="AI59" s="46"/>
      <c r="AJ59" s="45"/>
      <c r="AK59" s="46"/>
      <c r="AL59" s="45"/>
      <c r="AM59" s="46"/>
      <c r="AN59" s="47">
        <f t="shared" ref="AN59:AO59" si="360">SUM(AH59+AJ59+AL59)</f>
        <v>0</v>
      </c>
      <c r="AO59" s="47">
        <f t="shared" si="360"/>
        <v>0</v>
      </c>
      <c r="AP59" s="45"/>
      <c r="AQ59" s="46"/>
      <c r="AR59" s="45"/>
      <c r="AS59" s="46"/>
      <c r="AT59" s="45"/>
      <c r="AU59" s="46"/>
      <c r="AV59" s="47">
        <f t="shared" ref="AV59:AW59" si="361">SUM(AP59+AR59+AT59)</f>
        <v>0</v>
      </c>
      <c r="AW59" s="47">
        <f t="shared" si="361"/>
        <v>0</v>
      </c>
      <c r="AX59" s="45"/>
      <c r="AY59" s="46"/>
      <c r="AZ59" s="45"/>
      <c r="BA59" s="46"/>
      <c r="BB59" s="45"/>
      <c r="BC59" s="46"/>
      <c r="BD59" s="45"/>
      <c r="BE59" s="46"/>
      <c r="BF59" s="45"/>
      <c r="BG59" s="46"/>
      <c r="BH59" s="45"/>
      <c r="BI59" s="46"/>
      <c r="BJ59" s="47">
        <f t="shared" ref="BJ59:BK59" si="362">SUM(AX59+AZ59+BB59+BD59+BF59+BH59)</f>
        <v>0</v>
      </c>
      <c r="BK59" s="47">
        <f t="shared" si="362"/>
        <v>0</v>
      </c>
      <c r="BL59" s="48">
        <f t="shared" si="325"/>
        <v>46.66666667</v>
      </c>
      <c r="BM59" s="48">
        <f t="shared" si="326"/>
        <v>0</v>
      </c>
      <c r="BN59" s="49"/>
      <c r="BO59" s="43"/>
      <c r="BP59" s="43"/>
      <c r="BQ59" s="1" t="s">
        <v>214</v>
      </c>
      <c r="BR59" s="43"/>
    </row>
    <row r="60" ht="12.75" customHeight="1">
      <c r="A60" s="1">
        <v>9.0</v>
      </c>
      <c r="B60" s="44" t="s">
        <v>297</v>
      </c>
      <c r="C60" s="44" t="s">
        <v>298</v>
      </c>
      <c r="D60" s="44" t="s">
        <v>274</v>
      </c>
      <c r="E60" s="13" t="s">
        <v>135</v>
      </c>
      <c r="F60" s="25">
        <f t="shared" si="251"/>
        <v>140</v>
      </c>
      <c r="G60" s="26">
        <f t="shared" si="318"/>
        <v>46.66666667</v>
      </c>
      <c r="H60" s="25">
        <f t="shared" si="253"/>
        <v>5</v>
      </c>
      <c r="I60" s="13">
        <f t="shared" si="254"/>
        <v>3</v>
      </c>
      <c r="J60" s="45">
        <v>60.0</v>
      </c>
      <c r="K60" s="46">
        <v>1.0</v>
      </c>
      <c r="L60" s="45">
        <v>40.0</v>
      </c>
      <c r="M60" s="46">
        <v>1.0</v>
      </c>
      <c r="N60" s="45">
        <v>40.0</v>
      </c>
      <c r="O60" s="46">
        <v>3.0</v>
      </c>
      <c r="P60" s="47">
        <f t="shared" ref="P60:Q60" si="363">SUM(J60+L60+N60)</f>
        <v>140</v>
      </c>
      <c r="Q60" s="47">
        <f t="shared" si="363"/>
        <v>5</v>
      </c>
      <c r="R60" s="45"/>
      <c r="S60" s="46"/>
      <c r="T60" s="45"/>
      <c r="U60" s="46"/>
      <c r="V60" s="45"/>
      <c r="W60" s="46"/>
      <c r="X60" s="47">
        <f t="shared" ref="X60:Y60" si="364">SUM(R60+T60+V60)</f>
        <v>0</v>
      </c>
      <c r="Y60" s="47">
        <f t="shared" si="364"/>
        <v>0</v>
      </c>
      <c r="Z60" s="45"/>
      <c r="AA60" s="46"/>
      <c r="AB60" s="45"/>
      <c r="AC60" s="46"/>
      <c r="AD60" s="45"/>
      <c r="AE60" s="46"/>
      <c r="AF60" s="47">
        <f t="shared" ref="AF60:AG60" si="365">SUM(Z60+AB60+AD60)</f>
        <v>0</v>
      </c>
      <c r="AG60" s="47">
        <f t="shared" si="365"/>
        <v>0</v>
      </c>
      <c r="AH60" s="45"/>
      <c r="AI60" s="46"/>
      <c r="AJ60" s="45"/>
      <c r="AK60" s="46"/>
      <c r="AL60" s="45"/>
      <c r="AM60" s="46"/>
      <c r="AN60" s="47">
        <f t="shared" ref="AN60:AO60" si="366">SUM(AH60+AJ60+AL60)</f>
        <v>0</v>
      </c>
      <c r="AO60" s="47">
        <f t="shared" si="366"/>
        <v>0</v>
      </c>
      <c r="AP60" s="45"/>
      <c r="AQ60" s="46"/>
      <c r="AR60" s="45"/>
      <c r="AS60" s="46"/>
      <c r="AT60" s="45"/>
      <c r="AU60" s="46"/>
      <c r="AV60" s="47">
        <f t="shared" ref="AV60:AW60" si="367">SUM(AP60+AR60+AT60)</f>
        <v>0</v>
      </c>
      <c r="AW60" s="47">
        <f t="shared" si="367"/>
        <v>0</v>
      </c>
      <c r="AX60" s="45"/>
      <c r="AY60" s="46"/>
      <c r="AZ60" s="45"/>
      <c r="BA60" s="46"/>
      <c r="BB60" s="45"/>
      <c r="BC60" s="46"/>
      <c r="BD60" s="45"/>
      <c r="BE60" s="46"/>
      <c r="BF60" s="45"/>
      <c r="BG60" s="46"/>
      <c r="BH60" s="45"/>
      <c r="BI60" s="46"/>
      <c r="BJ60" s="47">
        <f t="shared" ref="BJ60:BK60" si="368">SUM(AX60+AZ60+BB60+BD60+BF60+BH60)</f>
        <v>0</v>
      </c>
      <c r="BK60" s="47">
        <f t="shared" si="368"/>
        <v>0</v>
      </c>
      <c r="BL60" s="48">
        <f t="shared" si="325"/>
        <v>46.66666667</v>
      </c>
      <c r="BM60" s="48">
        <f t="shared" si="326"/>
        <v>0</v>
      </c>
      <c r="BN60" s="49"/>
      <c r="BO60" s="43"/>
      <c r="BP60" s="43"/>
      <c r="BQ60" s="1" t="s">
        <v>214</v>
      </c>
      <c r="BR60" s="43"/>
    </row>
    <row r="61" ht="12.75" customHeight="1">
      <c r="A61" s="1">
        <v>10.0</v>
      </c>
      <c r="B61" s="44" t="s">
        <v>299</v>
      </c>
      <c r="C61" s="44" t="s">
        <v>300</v>
      </c>
      <c r="D61" s="44" t="s">
        <v>285</v>
      </c>
      <c r="E61" s="13" t="s">
        <v>135</v>
      </c>
      <c r="F61" s="25">
        <f t="shared" si="251"/>
        <v>120</v>
      </c>
      <c r="G61" s="26">
        <f t="shared" si="318"/>
        <v>40</v>
      </c>
      <c r="H61" s="25">
        <f t="shared" si="253"/>
        <v>3</v>
      </c>
      <c r="I61" s="13">
        <f t="shared" si="254"/>
        <v>3</v>
      </c>
      <c r="J61" s="45">
        <v>60.0</v>
      </c>
      <c r="K61" s="46">
        <v>1.0</v>
      </c>
      <c r="L61" s="45">
        <v>40.0</v>
      </c>
      <c r="M61" s="46">
        <v>2.0</v>
      </c>
      <c r="N61" s="45">
        <v>20.0</v>
      </c>
      <c r="O61" s="46">
        <v>0.0</v>
      </c>
      <c r="P61" s="47">
        <f t="shared" ref="P61:Q61" si="369">SUM(J61+L61+N61)</f>
        <v>120</v>
      </c>
      <c r="Q61" s="47">
        <f t="shared" si="369"/>
        <v>3</v>
      </c>
      <c r="R61" s="45"/>
      <c r="S61" s="46"/>
      <c r="T61" s="45"/>
      <c r="U61" s="46"/>
      <c r="V61" s="45"/>
      <c r="W61" s="46"/>
      <c r="X61" s="47">
        <f t="shared" ref="X61:Y61" si="370">SUM(R61+T61+V61)</f>
        <v>0</v>
      </c>
      <c r="Y61" s="47">
        <f t="shared" si="370"/>
        <v>0</v>
      </c>
      <c r="Z61" s="45"/>
      <c r="AA61" s="46"/>
      <c r="AB61" s="45"/>
      <c r="AC61" s="46"/>
      <c r="AD61" s="45"/>
      <c r="AE61" s="46"/>
      <c r="AF61" s="47">
        <f t="shared" ref="AF61:AG61" si="371">SUM(Z61+AB61+AD61)</f>
        <v>0</v>
      </c>
      <c r="AG61" s="47">
        <f t="shared" si="371"/>
        <v>0</v>
      </c>
      <c r="AH61" s="45"/>
      <c r="AI61" s="46"/>
      <c r="AJ61" s="45"/>
      <c r="AK61" s="46"/>
      <c r="AL61" s="45"/>
      <c r="AM61" s="46"/>
      <c r="AN61" s="47">
        <f t="shared" ref="AN61:AO61" si="372">SUM(AH61+AJ61+AL61)</f>
        <v>0</v>
      </c>
      <c r="AO61" s="47">
        <f t="shared" si="372"/>
        <v>0</v>
      </c>
      <c r="AP61" s="45"/>
      <c r="AQ61" s="46"/>
      <c r="AR61" s="45"/>
      <c r="AS61" s="46"/>
      <c r="AT61" s="45"/>
      <c r="AU61" s="46"/>
      <c r="AV61" s="47">
        <f t="shared" ref="AV61:AW61" si="373">SUM(AP61+AR61+AT61)</f>
        <v>0</v>
      </c>
      <c r="AW61" s="47">
        <f t="shared" si="373"/>
        <v>0</v>
      </c>
      <c r="AX61" s="45"/>
      <c r="AY61" s="46"/>
      <c r="AZ61" s="45"/>
      <c r="BA61" s="46"/>
      <c r="BB61" s="45"/>
      <c r="BC61" s="46"/>
      <c r="BD61" s="45"/>
      <c r="BE61" s="46"/>
      <c r="BF61" s="45"/>
      <c r="BG61" s="46"/>
      <c r="BH61" s="45"/>
      <c r="BI61" s="46"/>
      <c r="BJ61" s="47">
        <f t="shared" ref="BJ61:BK61" si="374">SUM(AX61+AZ61+BB61+BD61+BF61+BH61)</f>
        <v>0</v>
      </c>
      <c r="BK61" s="47">
        <f t="shared" si="374"/>
        <v>0</v>
      </c>
      <c r="BL61" s="48">
        <f t="shared" si="325"/>
        <v>40</v>
      </c>
      <c r="BM61" s="48">
        <f t="shared" si="326"/>
        <v>0</v>
      </c>
      <c r="BN61" s="49"/>
      <c r="BO61" s="43"/>
      <c r="BP61" s="43"/>
      <c r="BQ61" s="1" t="s">
        <v>214</v>
      </c>
      <c r="BR61" s="43"/>
    </row>
    <row r="62" ht="12.75" customHeight="1">
      <c r="A62" s="50">
        <v>11.0</v>
      </c>
      <c r="B62" s="44" t="s">
        <v>141</v>
      </c>
      <c r="C62" s="44" t="s">
        <v>301</v>
      </c>
      <c r="D62" s="44" t="s">
        <v>282</v>
      </c>
      <c r="E62" s="13" t="s">
        <v>135</v>
      </c>
      <c r="F62" s="25">
        <f t="shared" si="251"/>
        <v>100</v>
      </c>
      <c r="G62" s="26">
        <f t="shared" si="318"/>
        <v>33.33333333</v>
      </c>
      <c r="H62" s="25">
        <f t="shared" si="253"/>
        <v>1</v>
      </c>
      <c r="I62" s="13">
        <f t="shared" si="254"/>
        <v>3</v>
      </c>
      <c r="J62" s="45">
        <v>20.0</v>
      </c>
      <c r="K62" s="46">
        <v>1.0</v>
      </c>
      <c r="L62" s="45">
        <v>40.0</v>
      </c>
      <c r="M62" s="46">
        <v>0.0</v>
      </c>
      <c r="N62" s="45">
        <v>40.0</v>
      </c>
      <c r="O62" s="46">
        <v>0.0</v>
      </c>
      <c r="P62" s="47">
        <f t="shared" ref="P62:Q62" si="375">SUM(J62+L62+N62)</f>
        <v>100</v>
      </c>
      <c r="Q62" s="47">
        <f t="shared" si="375"/>
        <v>1</v>
      </c>
      <c r="R62" s="45"/>
      <c r="S62" s="46"/>
      <c r="T62" s="45"/>
      <c r="U62" s="46"/>
      <c r="V62" s="45"/>
      <c r="W62" s="46"/>
      <c r="X62" s="47">
        <f t="shared" ref="X62:Y62" si="376">SUM(R62+T62+V62)</f>
        <v>0</v>
      </c>
      <c r="Y62" s="47">
        <f t="shared" si="376"/>
        <v>0</v>
      </c>
      <c r="Z62" s="45"/>
      <c r="AA62" s="46"/>
      <c r="AB62" s="45"/>
      <c r="AC62" s="46"/>
      <c r="AD62" s="45"/>
      <c r="AE62" s="46"/>
      <c r="AF62" s="47">
        <f t="shared" ref="AF62:AG62" si="377">SUM(Z62+AB62+AD62)</f>
        <v>0</v>
      </c>
      <c r="AG62" s="47">
        <f t="shared" si="377"/>
        <v>0</v>
      </c>
      <c r="AH62" s="45"/>
      <c r="AI62" s="46"/>
      <c r="AJ62" s="45"/>
      <c r="AK62" s="46"/>
      <c r="AL62" s="45"/>
      <c r="AM62" s="46"/>
      <c r="AN62" s="47">
        <f t="shared" ref="AN62:AO62" si="378">SUM(AH62+AJ62+AL62)</f>
        <v>0</v>
      </c>
      <c r="AO62" s="47">
        <f t="shared" si="378"/>
        <v>0</v>
      </c>
      <c r="AP62" s="45"/>
      <c r="AQ62" s="46"/>
      <c r="AR62" s="45"/>
      <c r="AS62" s="46"/>
      <c r="AT62" s="45"/>
      <c r="AU62" s="46"/>
      <c r="AV62" s="47">
        <f t="shared" ref="AV62:AW62" si="379">SUM(AP62+AR62+AT62)</f>
        <v>0</v>
      </c>
      <c r="AW62" s="47">
        <f t="shared" si="379"/>
        <v>0</v>
      </c>
      <c r="AX62" s="45"/>
      <c r="AY62" s="46"/>
      <c r="AZ62" s="45"/>
      <c r="BA62" s="46"/>
      <c r="BB62" s="45"/>
      <c r="BC62" s="46"/>
      <c r="BD62" s="45"/>
      <c r="BE62" s="46"/>
      <c r="BF62" s="45"/>
      <c r="BG62" s="46"/>
      <c r="BH62" s="45"/>
      <c r="BI62" s="46"/>
      <c r="BJ62" s="47">
        <f t="shared" ref="BJ62:BK62" si="380">SUM(AX62+AZ62+BB62+BD62+BF62+BH62)</f>
        <v>0</v>
      </c>
      <c r="BK62" s="47">
        <f t="shared" si="380"/>
        <v>0</v>
      </c>
      <c r="BL62" s="48">
        <f t="shared" si="325"/>
        <v>33.33333333</v>
      </c>
      <c r="BM62" s="48">
        <f t="shared" si="326"/>
        <v>0</v>
      </c>
      <c r="BN62" s="49"/>
      <c r="BO62" s="43"/>
      <c r="BP62" s="43"/>
      <c r="BQ62" s="1" t="s">
        <v>214</v>
      </c>
      <c r="BR62" s="43"/>
    </row>
    <row r="63" ht="12.75" customHeight="1">
      <c r="A63" s="1">
        <v>12.0</v>
      </c>
      <c r="B63" s="44" t="s">
        <v>302</v>
      </c>
      <c r="C63" s="44" t="s">
        <v>303</v>
      </c>
      <c r="D63" s="44" t="s">
        <v>269</v>
      </c>
      <c r="E63" s="13" t="s">
        <v>135</v>
      </c>
      <c r="F63" s="25">
        <f t="shared" si="251"/>
        <v>90</v>
      </c>
      <c r="G63" s="26">
        <f t="shared" si="318"/>
        <v>30</v>
      </c>
      <c r="H63" s="25">
        <f t="shared" si="253"/>
        <v>0</v>
      </c>
      <c r="I63" s="13">
        <f t="shared" si="254"/>
        <v>3</v>
      </c>
      <c r="J63" s="45">
        <v>20.0</v>
      </c>
      <c r="K63" s="46">
        <v>0.0</v>
      </c>
      <c r="L63" s="45">
        <v>0.0</v>
      </c>
      <c r="M63" s="46">
        <v>0.0</v>
      </c>
      <c r="N63" s="45">
        <v>70.0</v>
      </c>
      <c r="O63" s="46">
        <v>0.0</v>
      </c>
      <c r="P63" s="47">
        <f t="shared" ref="P63:Q63" si="381">SUM(J63+L63+N63)</f>
        <v>90</v>
      </c>
      <c r="Q63" s="47">
        <f t="shared" si="381"/>
        <v>0</v>
      </c>
      <c r="R63" s="45"/>
      <c r="S63" s="46"/>
      <c r="T63" s="45"/>
      <c r="U63" s="46"/>
      <c r="V63" s="45"/>
      <c r="W63" s="46"/>
      <c r="X63" s="47">
        <f t="shared" ref="X63:Y63" si="382">SUM(R63+T63+V63)</f>
        <v>0</v>
      </c>
      <c r="Y63" s="47">
        <f t="shared" si="382"/>
        <v>0</v>
      </c>
      <c r="Z63" s="45"/>
      <c r="AA63" s="46"/>
      <c r="AB63" s="45"/>
      <c r="AC63" s="46"/>
      <c r="AD63" s="45"/>
      <c r="AE63" s="46"/>
      <c r="AF63" s="47">
        <f t="shared" ref="AF63:AG63" si="383">SUM(Z63+AB63+AD63)</f>
        <v>0</v>
      </c>
      <c r="AG63" s="47">
        <f t="shared" si="383"/>
        <v>0</v>
      </c>
      <c r="AH63" s="45"/>
      <c r="AI63" s="46"/>
      <c r="AJ63" s="45"/>
      <c r="AK63" s="46"/>
      <c r="AL63" s="45"/>
      <c r="AM63" s="46"/>
      <c r="AN63" s="47">
        <f t="shared" ref="AN63:AO63" si="384">SUM(AH63+AJ63+AL63)</f>
        <v>0</v>
      </c>
      <c r="AO63" s="47">
        <f t="shared" si="384"/>
        <v>0</v>
      </c>
      <c r="AP63" s="45"/>
      <c r="AQ63" s="46"/>
      <c r="AR63" s="45"/>
      <c r="AS63" s="46"/>
      <c r="AT63" s="45"/>
      <c r="AU63" s="46"/>
      <c r="AV63" s="47">
        <f t="shared" ref="AV63:AW63" si="385">SUM(AP63+AR63+AT63)</f>
        <v>0</v>
      </c>
      <c r="AW63" s="47">
        <f t="shared" si="385"/>
        <v>0</v>
      </c>
      <c r="AX63" s="45"/>
      <c r="AY63" s="46"/>
      <c r="AZ63" s="45"/>
      <c r="BA63" s="46"/>
      <c r="BB63" s="45"/>
      <c r="BC63" s="46"/>
      <c r="BD63" s="45"/>
      <c r="BE63" s="46"/>
      <c r="BF63" s="45"/>
      <c r="BG63" s="46"/>
      <c r="BH63" s="45"/>
      <c r="BI63" s="46"/>
      <c r="BJ63" s="47">
        <f t="shared" ref="BJ63:BK63" si="386">SUM(AX63+AZ63+BB63+BD63+BF63+BH63)</f>
        <v>0</v>
      </c>
      <c r="BK63" s="47">
        <f t="shared" si="386"/>
        <v>0</v>
      </c>
      <c r="BL63" s="48">
        <f t="shared" si="325"/>
        <v>30</v>
      </c>
      <c r="BM63" s="48">
        <f t="shared" si="326"/>
        <v>0</v>
      </c>
      <c r="BN63" s="49"/>
      <c r="BO63" s="43"/>
      <c r="BP63" s="43"/>
      <c r="BQ63" s="1" t="s">
        <v>214</v>
      </c>
      <c r="BR63" s="43"/>
    </row>
    <row r="64" ht="12.75" customHeight="1">
      <c r="A64" s="1">
        <v>13.0</v>
      </c>
      <c r="B64" s="44" t="s">
        <v>304</v>
      </c>
      <c r="C64" s="44" t="s">
        <v>305</v>
      </c>
      <c r="D64" s="44" t="s">
        <v>290</v>
      </c>
      <c r="E64" s="13" t="s">
        <v>135</v>
      </c>
      <c r="F64" s="25">
        <f t="shared" si="251"/>
        <v>60</v>
      </c>
      <c r="G64" s="26">
        <f t="shared" si="318"/>
        <v>20</v>
      </c>
      <c r="H64" s="25">
        <f t="shared" si="253"/>
        <v>7</v>
      </c>
      <c r="I64" s="13">
        <f t="shared" si="254"/>
        <v>3</v>
      </c>
      <c r="J64" s="45">
        <v>40.0</v>
      </c>
      <c r="K64" s="46">
        <v>2.0</v>
      </c>
      <c r="L64" s="45">
        <v>20.0</v>
      </c>
      <c r="M64" s="46">
        <v>2.0</v>
      </c>
      <c r="N64" s="45">
        <v>0.0</v>
      </c>
      <c r="O64" s="46">
        <v>3.0</v>
      </c>
      <c r="P64" s="47">
        <f t="shared" ref="P64:Q64" si="387">SUM(J64+L64+N64)</f>
        <v>60</v>
      </c>
      <c r="Q64" s="47">
        <f t="shared" si="387"/>
        <v>7</v>
      </c>
      <c r="R64" s="45"/>
      <c r="S64" s="46"/>
      <c r="T64" s="45"/>
      <c r="U64" s="46"/>
      <c r="V64" s="45"/>
      <c r="W64" s="46"/>
      <c r="X64" s="47">
        <f t="shared" ref="X64:Y64" si="388">SUM(R64+T64+V64)</f>
        <v>0</v>
      </c>
      <c r="Y64" s="47">
        <f t="shared" si="388"/>
        <v>0</v>
      </c>
      <c r="Z64" s="45"/>
      <c r="AA64" s="46"/>
      <c r="AB64" s="45"/>
      <c r="AC64" s="46"/>
      <c r="AD64" s="45"/>
      <c r="AE64" s="46"/>
      <c r="AF64" s="47">
        <f t="shared" ref="AF64:AG64" si="389">SUM(Z64+AB64+AD64)</f>
        <v>0</v>
      </c>
      <c r="AG64" s="47">
        <f t="shared" si="389"/>
        <v>0</v>
      </c>
      <c r="AH64" s="45"/>
      <c r="AI64" s="46"/>
      <c r="AJ64" s="45"/>
      <c r="AK64" s="46"/>
      <c r="AL64" s="45"/>
      <c r="AM64" s="46"/>
      <c r="AN64" s="47">
        <f t="shared" ref="AN64:AO64" si="390">SUM(AH64+AJ64+AL64)</f>
        <v>0</v>
      </c>
      <c r="AO64" s="47">
        <f t="shared" si="390"/>
        <v>0</v>
      </c>
      <c r="AP64" s="45"/>
      <c r="AQ64" s="46"/>
      <c r="AR64" s="45"/>
      <c r="AS64" s="46"/>
      <c r="AT64" s="45"/>
      <c r="AU64" s="46"/>
      <c r="AV64" s="47">
        <f t="shared" ref="AV64:AW64" si="391">SUM(AP64+AR64+AT64)</f>
        <v>0</v>
      </c>
      <c r="AW64" s="47">
        <f t="shared" si="391"/>
        <v>0</v>
      </c>
      <c r="AX64" s="45"/>
      <c r="AY64" s="46"/>
      <c r="AZ64" s="45"/>
      <c r="BA64" s="46"/>
      <c r="BB64" s="45"/>
      <c r="BC64" s="46"/>
      <c r="BD64" s="45"/>
      <c r="BE64" s="46"/>
      <c r="BF64" s="45"/>
      <c r="BG64" s="46"/>
      <c r="BH64" s="45"/>
      <c r="BI64" s="46"/>
      <c r="BJ64" s="47">
        <f t="shared" ref="BJ64:BK64" si="392">SUM(AX64+AZ64+BB64+BD64+BF64+BH64)</f>
        <v>0</v>
      </c>
      <c r="BK64" s="47">
        <f t="shared" si="392"/>
        <v>0</v>
      </c>
      <c r="BL64" s="48">
        <f t="shared" si="325"/>
        <v>20</v>
      </c>
      <c r="BM64" s="48">
        <f t="shared" si="326"/>
        <v>0</v>
      </c>
      <c r="BN64" s="49"/>
      <c r="BO64" s="43"/>
      <c r="BP64" s="43"/>
      <c r="BQ64" s="1" t="s">
        <v>214</v>
      </c>
      <c r="BR64" s="43"/>
    </row>
    <row r="65" ht="12.75" customHeight="1">
      <c r="A65" s="1">
        <v>14.0</v>
      </c>
      <c r="B65" s="44" t="s">
        <v>306</v>
      </c>
      <c r="C65" s="44" t="s">
        <v>307</v>
      </c>
      <c r="D65" s="44" t="s">
        <v>271</v>
      </c>
      <c r="E65" s="13" t="s">
        <v>135</v>
      </c>
      <c r="F65" s="25">
        <f t="shared" si="251"/>
        <v>50</v>
      </c>
      <c r="G65" s="26">
        <f t="shared" si="318"/>
        <v>16.66666667</v>
      </c>
      <c r="H65" s="25">
        <f t="shared" si="253"/>
        <v>1</v>
      </c>
      <c r="I65" s="13">
        <f t="shared" si="254"/>
        <v>3</v>
      </c>
      <c r="J65" s="45">
        <v>0.0</v>
      </c>
      <c r="K65" s="46">
        <v>0.0</v>
      </c>
      <c r="L65" s="45">
        <v>40.0</v>
      </c>
      <c r="M65" s="46">
        <v>1.0</v>
      </c>
      <c r="N65" s="45">
        <v>10.0</v>
      </c>
      <c r="O65" s="46">
        <v>0.0</v>
      </c>
      <c r="P65" s="47">
        <f t="shared" ref="P65:Q65" si="393">SUM(J65+L65+N65)</f>
        <v>50</v>
      </c>
      <c r="Q65" s="47">
        <f t="shared" si="393"/>
        <v>1</v>
      </c>
      <c r="R65" s="45"/>
      <c r="S65" s="46"/>
      <c r="T65" s="45"/>
      <c r="U65" s="46"/>
      <c r="V65" s="45"/>
      <c r="W65" s="46"/>
      <c r="X65" s="47">
        <f t="shared" ref="X65:Y65" si="394">SUM(R65+T65+V65)</f>
        <v>0</v>
      </c>
      <c r="Y65" s="47">
        <f t="shared" si="394"/>
        <v>0</v>
      </c>
      <c r="Z65" s="45"/>
      <c r="AA65" s="46"/>
      <c r="AB65" s="45"/>
      <c r="AC65" s="46"/>
      <c r="AD65" s="45"/>
      <c r="AE65" s="46"/>
      <c r="AF65" s="47">
        <f t="shared" ref="AF65:AG65" si="395">SUM(Z65+AB65+AD65)</f>
        <v>0</v>
      </c>
      <c r="AG65" s="47">
        <f t="shared" si="395"/>
        <v>0</v>
      </c>
      <c r="AH65" s="45"/>
      <c r="AI65" s="46"/>
      <c r="AJ65" s="45"/>
      <c r="AK65" s="46"/>
      <c r="AL65" s="45"/>
      <c r="AM65" s="46"/>
      <c r="AN65" s="47">
        <f t="shared" ref="AN65:AO65" si="396">SUM(AH65+AJ65+AL65)</f>
        <v>0</v>
      </c>
      <c r="AO65" s="47">
        <f t="shared" si="396"/>
        <v>0</v>
      </c>
      <c r="AP65" s="45"/>
      <c r="AQ65" s="46"/>
      <c r="AR65" s="45"/>
      <c r="AS65" s="46"/>
      <c r="AT65" s="45"/>
      <c r="AU65" s="46"/>
      <c r="AV65" s="47">
        <f t="shared" ref="AV65:AW65" si="397">SUM(AP65+AR65+AT65)</f>
        <v>0</v>
      </c>
      <c r="AW65" s="47">
        <f t="shared" si="397"/>
        <v>0</v>
      </c>
      <c r="AX65" s="45"/>
      <c r="AY65" s="46"/>
      <c r="AZ65" s="45"/>
      <c r="BA65" s="46"/>
      <c r="BB65" s="45"/>
      <c r="BC65" s="46"/>
      <c r="BD65" s="45"/>
      <c r="BE65" s="46"/>
      <c r="BF65" s="45"/>
      <c r="BG65" s="46"/>
      <c r="BH65" s="45"/>
      <c r="BI65" s="46"/>
      <c r="BJ65" s="47">
        <f t="shared" ref="BJ65:BK65" si="398">SUM(AX65+AZ65+BB65+BD65+BF65+BH65)</f>
        <v>0</v>
      </c>
      <c r="BK65" s="47">
        <f t="shared" si="398"/>
        <v>0</v>
      </c>
      <c r="BL65" s="48">
        <f t="shared" si="325"/>
        <v>16.66666667</v>
      </c>
      <c r="BM65" s="48">
        <f t="shared" si="326"/>
        <v>0</v>
      </c>
      <c r="BN65" s="49"/>
      <c r="BO65" s="43"/>
      <c r="BP65" s="43"/>
      <c r="BQ65" s="1" t="s">
        <v>214</v>
      </c>
      <c r="BR65" s="43"/>
    </row>
    <row r="66" ht="12.75" customHeight="1">
      <c r="A66" s="1">
        <v>15.0</v>
      </c>
      <c r="B66" s="44" t="s">
        <v>308</v>
      </c>
      <c r="C66" s="44" t="s">
        <v>309</v>
      </c>
      <c r="D66" s="44" t="s">
        <v>288</v>
      </c>
      <c r="E66" s="13" t="s">
        <v>135</v>
      </c>
      <c r="F66" s="25">
        <f t="shared" si="251"/>
        <v>50</v>
      </c>
      <c r="G66" s="26">
        <f t="shared" si="318"/>
        <v>16.66666667</v>
      </c>
      <c r="H66" s="25">
        <f t="shared" si="253"/>
        <v>1</v>
      </c>
      <c r="I66" s="13">
        <f t="shared" si="254"/>
        <v>3</v>
      </c>
      <c r="J66" s="45">
        <v>0.0</v>
      </c>
      <c r="K66" s="46">
        <v>0.0</v>
      </c>
      <c r="L66" s="45">
        <v>0.0</v>
      </c>
      <c r="M66" s="46">
        <v>0.0</v>
      </c>
      <c r="N66" s="45">
        <v>50.0</v>
      </c>
      <c r="O66" s="46">
        <v>1.0</v>
      </c>
      <c r="P66" s="47">
        <f t="shared" ref="P66:Q66" si="399">SUM(J66+L66+N66)</f>
        <v>50</v>
      </c>
      <c r="Q66" s="47">
        <f t="shared" si="399"/>
        <v>1</v>
      </c>
      <c r="R66" s="45"/>
      <c r="S66" s="46"/>
      <c r="T66" s="45"/>
      <c r="U66" s="46"/>
      <c r="V66" s="45"/>
      <c r="W66" s="46"/>
      <c r="X66" s="47">
        <f t="shared" ref="X66:Y66" si="400">SUM(R66+T66+V66)</f>
        <v>0</v>
      </c>
      <c r="Y66" s="47">
        <f t="shared" si="400"/>
        <v>0</v>
      </c>
      <c r="Z66" s="45"/>
      <c r="AA66" s="46"/>
      <c r="AB66" s="45"/>
      <c r="AC66" s="46"/>
      <c r="AD66" s="45"/>
      <c r="AE66" s="46"/>
      <c r="AF66" s="47">
        <f t="shared" ref="AF66:AG66" si="401">SUM(Z66+AB66+AD66)</f>
        <v>0</v>
      </c>
      <c r="AG66" s="47">
        <f t="shared" si="401"/>
        <v>0</v>
      </c>
      <c r="AH66" s="45"/>
      <c r="AI66" s="46"/>
      <c r="AJ66" s="45"/>
      <c r="AK66" s="46"/>
      <c r="AL66" s="45"/>
      <c r="AM66" s="46"/>
      <c r="AN66" s="47">
        <f t="shared" ref="AN66:AO66" si="402">SUM(AH66+AJ66+AL66)</f>
        <v>0</v>
      </c>
      <c r="AO66" s="47">
        <f t="shared" si="402"/>
        <v>0</v>
      </c>
      <c r="AP66" s="45"/>
      <c r="AQ66" s="46"/>
      <c r="AR66" s="45"/>
      <c r="AS66" s="46"/>
      <c r="AT66" s="45"/>
      <c r="AU66" s="46"/>
      <c r="AV66" s="47">
        <f t="shared" ref="AV66:AW66" si="403">SUM(AP66+AR66+AT66)</f>
        <v>0</v>
      </c>
      <c r="AW66" s="47">
        <f t="shared" si="403"/>
        <v>0</v>
      </c>
      <c r="AX66" s="45"/>
      <c r="AY66" s="46"/>
      <c r="AZ66" s="45"/>
      <c r="BA66" s="46"/>
      <c r="BB66" s="45"/>
      <c r="BC66" s="46"/>
      <c r="BD66" s="45"/>
      <c r="BE66" s="46"/>
      <c r="BF66" s="45"/>
      <c r="BG66" s="46"/>
      <c r="BH66" s="45"/>
      <c r="BI66" s="46"/>
      <c r="BJ66" s="47">
        <f t="shared" ref="BJ66:BK66" si="404">SUM(AX66+AZ66+BB66+BD66+BF66+BH66)</f>
        <v>0</v>
      </c>
      <c r="BK66" s="47">
        <f t="shared" si="404"/>
        <v>0</v>
      </c>
      <c r="BL66" s="48">
        <f t="shared" si="325"/>
        <v>16.66666667</v>
      </c>
      <c r="BM66" s="48">
        <f t="shared" si="326"/>
        <v>0</v>
      </c>
      <c r="BN66" s="49"/>
      <c r="BO66" s="43"/>
      <c r="BP66" s="43"/>
      <c r="BQ66" s="1" t="s">
        <v>214</v>
      </c>
      <c r="BR66" s="43"/>
    </row>
    <row r="67" ht="12.75" customHeight="1">
      <c r="A67" s="1">
        <v>16.0</v>
      </c>
      <c r="B67" s="44" t="s">
        <v>310</v>
      </c>
      <c r="C67" s="44" t="s">
        <v>88</v>
      </c>
      <c r="D67" s="44" t="s">
        <v>270</v>
      </c>
      <c r="E67" s="13" t="s">
        <v>135</v>
      </c>
      <c r="F67" s="25">
        <f t="shared" si="251"/>
        <v>40</v>
      </c>
      <c r="G67" s="26">
        <f t="shared" si="318"/>
        <v>20</v>
      </c>
      <c r="H67" s="25">
        <f t="shared" si="253"/>
        <v>1</v>
      </c>
      <c r="I67" s="13">
        <f t="shared" si="254"/>
        <v>2</v>
      </c>
      <c r="J67" s="45"/>
      <c r="K67" s="46"/>
      <c r="L67" s="45">
        <v>20.0</v>
      </c>
      <c r="M67" s="46">
        <v>0.0</v>
      </c>
      <c r="N67" s="45">
        <v>20.0</v>
      </c>
      <c r="O67" s="46">
        <v>1.0</v>
      </c>
      <c r="P67" s="47">
        <f t="shared" ref="P67:Q67" si="405">SUM(J67+L67+N67)</f>
        <v>40</v>
      </c>
      <c r="Q67" s="47">
        <f t="shared" si="405"/>
        <v>1</v>
      </c>
      <c r="R67" s="45"/>
      <c r="S67" s="46"/>
      <c r="T67" s="45"/>
      <c r="U67" s="46"/>
      <c r="V67" s="45"/>
      <c r="W67" s="46"/>
      <c r="X67" s="47">
        <f t="shared" ref="X67:Y67" si="406">SUM(R67+T67+V67)</f>
        <v>0</v>
      </c>
      <c r="Y67" s="47">
        <f t="shared" si="406"/>
        <v>0</v>
      </c>
      <c r="Z67" s="45"/>
      <c r="AA67" s="46"/>
      <c r="AB67" s="45"/>
      <c r="AC67" s="46"/>
      <c r="AD67" s="45"/>
      <c r="AE67" s="46"/>
      <c r="AF67" s="47">
        <f t="shared" ref="AF67:AG67" si="407">SUM(Z67+AB67+AD67)</f>
        <v>0</v>
      </c>
      <c r="AG67" s="47">
        <f t="shared" si="407"/>
        <v>0</v>
      </c>
      <c r="AH67" s="45"/>
      <c r="AI67" s="46"/>
      <c r="AJ67" s="45"/>
      <c r="AK67" s="46"/>
      <c r="AL67" s="45"/>
      <c r="AM67" s="46"/>
      <c r="AN67" s="47">
        <f t="shared" ref="AN67:AO67" si="408">SUM(AH67+AJ67+AL67)</f>
        <v>0</v>
      </c>
      <c r="AO67" s="47">
        <f t="shared" si="408"/>
        <v>0</v>
      </c>
      <c r="AP67" s="45"/>
      <c r="AQ67" s="46"/>
      <c r="AR67" s="45"/>
      <c r="AS67" s="46"/>
      <c r="AT67" s="45"/>
      <c r="AU67" s="46"/>
      <c r="AV67" s="47">
        <f t="shared" ref="AV67:AW67" si="409">SUM(AP67+AR67+AT67)</f>
        <v>0</v>
      </c>
      <c r="AW67" s="47">
        <f t="shared" si="409"/>
        <v>0</v>
      </c>
      <c r="AX67" s="45"/>
      <c r="AY67" s="46"/>
      <c r="AZ67" s="45"/>
      <c r="BA67" s="46"/>
      <c r="BB67" s="45"/>
      <c r="BC67" s="46"/>
      <c r="BD67" s="45"/>
      <c r="BE67" s="46"/>
      <c r="BF67" s="45"/>
      <c r="BG67" s="46"/>
      <c r="BH67" s="45"/>
      <c r="BI67" s="46"/>
      <c r="BJ67" s="47">
        <f t="shared" ref="BJ67:BK67" si="410">SUM(AX67+AZ67+BB67+BD67+BF67+BH67)</f>
        <v>0</v>
      </c>
      <c r="BK67" s="47">
        <f t="shared" si="410"/>
        <v>0</v>
      </c>
      <c r="BL67" s="48">
        <f t="shared" si="325"/>
        <v>20</v>
      </c>
      <c r="BM67" s="48">
        <f t="shared" si="326"/>
        <v>0</v>
      </c>
      <c r="BN67" s="49"/>
      <c r="BO67" s="43"/>
      <c r="BP67" s="43"/>
      <c r="BQ67" s="1" t="s">
        <v>214</v>
      </c>
      <c r="BR67" s="43"/>
    </row>
    <row r="68" ht="12.75" customHeight="1">
      <c r="A68" s="1">
        <v>17.0</v>
      </c>
      <c r="B68" s="44" t="s">
        <v>154</v>
      </c>
      <c r="C68" s="44" t="s">
        <v>311</v>
      </c>
      <c r="D68" s="44" t="s">
        <v>269</v>
      </c>
      <c r="E68" s="13" t="s">
        <v>135</v>
      </c>
      <c r="F68" s="25">
        <f t="shared" si="251"/>
        <v>40</v>
      </c>
      <c r="G68" s="26">
        <f t="shared" si="318"/>
        <v>13.33333333</v>
      </c>
      <c r="H68" s="25">
        <f t="shared" si="253"/>
        <v>1</v>
      </c>
      <c r="I68" s="13">
        <f t="shared" si="254"/>
        <v>3</v>
      </c>
      <c r="J68" s="45">
        <v>0.0</v>
      </c>
      <c r="K68" s="46">
        <v>0.0</v>
      </c>
      <c r="L68" s="45">
        <v>20.0</v>
      </c>
      <c r="M68" s="46">
        <v>0.0</v>
      </c>
      <c r="N68" s="45">
        <v>20.0</v>
      </c>
      <c r="O68" s="46">
        <v>1.0</v>
      </c>
      <c r="P68" s="47">
        <f t="shared" ref="P68:Q68" si="411">SUM(J68+L68+N68)</f>
        <v>40</v>
      </c>
      <c r="Q68" s="47">
        <f t="shared" si="411"/>
        <v>1</v>
      </c>
      <c r="R68" s="45"/>
      <c r="S68" s="46"/>
      <c r="T68" s="45"/>
      <c r="U68" s="46"/>
      <c r="V68" s="45"/>
      <c r="W68" s="46"/>
      <c r="X68" s="47">
        <f t="shared" ref="X68:Y68" si="412">SUM(R68+T68+V68)</f>
        <v>0</v>
      </c>
      <c r="Y68" s="47">
        <f t="shared" si="412"/>
        <v>0</v>
      </c>
      <c r="Z68" s="45"/>
      <c r="AA68" s="46"/>
      <c r="AB68" s="45"/>
      <c r="AC68" s="46"/>
      <c r="AD68" s="45"/>
      <c r="AE68" s="46"/>
      <c r="AF68" s="47">
        <f t="shared" ref="AF68:AG68" si="413">SUM(Z68+AB68+AD68)</f>
        <v>0</v>
      </c>
      <c r="AG68" s="47">
        <f t="shared" si="413"/>
        <v>0</v>
      </c>
      <c r="AH68" s="45"/>
      <c r="AI68" s="46"/>
      <c r="AJ68" s="45"/>
      <c r="AK68" s="46"/>
      <c r="AL68" s="45"/>
      <c r="AM68" s="46"/>
      <c r="AN68" s="47">
        <f t="shared" ref="AN68:AO68" si="414">SUM(AH68+AJ68+AL68)</f>
        <v>0</v>
      </c>
      <c r="AO68" s="47">
        <f t="shared" si="414"/>
        <v>0</v>
      </c>
      <c r="AP68" s="45"/>
      <c r="AQ68" s="46"/>
      <c r="AR68" s="45"/>
      <c r="AS68" s="46"/>
      <c r="AT68" s="45"/>
      <c r="AU68" s="46"/>
      <c r="AV68" s="47">
        <f t="shared" ref="AV68:AW68" si="415">SUM(AP68+AR68+AT68)</f>
        <v>0</v>
      </c>
      <c r="AW68" s="47">
        <f t="shared" si="415"/>
        <v>0</v>
      </c>
      <c r="AX68" s="45"/>
      <c r="AY68" s="46"/>
      <c r="AZ68" s="45"/>
      <c r="BA68" s="46"/>
      <c r="BB68" s="45"/>
      <c r="BC68" s="46"/>
      <c r="BD68" s="45"/>
      <c r="BE68" s="46"/>
      <c r="BF68" s="45"/>
      <c r="BG68" s="46"/>
      <c r="BH68" s="45"/>
      <c r="BI68" s="46"/>
      <c r="BJ68" s="47">
        <f t="shared" ref="BJ68:BK68" si="416">SUM(AX68+AZ68+BB68+BD68+BF68+BH68)</f>
        <v>0</v>
      </c>
      <c r="BK68" s="47">
        <f t="shared" si="416"/>
        <v>0</v>
      </c>
      <c r="BL68" s="48">
        <f t="shared" si="325"/>
        <v>13.33333333</v>
      </c>
      <c r="BM68" s="48">
        <f t="shared" si="326"/>
        <v>0</v>
      </c>
      <c r="BN68" s="49"/>
      <c r="BO68" s="43"/>
      <c r="BP68" s="43"/>
      <c r="BQ68" s="1" t="s">
        <v>214</v>
      </c>
      <c r="BR68" s="43"/>
    </row>
    <row r="69" ht="12.75" customHeight="1">
      <c r="A69" s="1">
        <v>18.0</v>
      </c>
      <c r="B69" s="44" t="s">
        <v>312</v>
      </c>
      <c r="C69" s="44" t="s">
        <v>305</v>
      </c>
      <c r="D69" s="44" t="s">
        <v>290</v>
      </c>
      <c r="E69" s="13" t="s">
        <v>135</v>
      </c>
      <c r="F69" s="25">
        <f t="shared" si="251"/>
        <v>40</v>
      </c>
      <c r="G69" s="26">
        <f t="shared" si="318"/>
        <v>13.33333333</v>
      </c>
      <c r="H69" s="25">
        <f t="shared" si="253"/>
        <v>1</v>
      </c>
      <c r="I69" s="13">
        <f t="shared" si="254"/>
        <v>3</v>
      </c>
      <c r="J69" s="45">
        <v>20.0</v>
      </c>
      <c r="K69" s="46">
        <v>0.0</v>
      </c>
      <c r="L69" s="45">
        <v>20.0</v>
      </c>
      <c r="M69" s="46">
        <v>1.0</v>
      </c>
      <c r="N69" s="45">
        <v>0.0</v>
      </c>
      <c r="O69" s="46">
        <v>0.0</v>
      </c>
      <c r="P69" s="47">
        <f t="shared" ref="P69:Q69" si="417">SUM(J69+L69+N69)</f>
        <v>40</v>
      </c>
      <c r="Q69" s="47">
        <f t="shared" si="417"/>
        <v>1</v>
      </c>
      <c r="R69" s="45"/>
      <c r="S69" s="46"/>
      <c r="T69" s="45"/>
      <c r="U69" s="46"/>
      <c r="V69" s="45"/>
      <c r="W69" s="46"/>
      <c r="X69" s="47">
        <f t="shared" ref="X69:Y69" si="418">SUM(R69+T69+V69)</f>
        <v>0</v>
      </c>
      <c r="Y69" s="47">
        <f t="shared" si="418"/>
        <v>0</v>
      </c>
      <c r="Z69" s="45"/>
      <c r="AA69" s="46"/>
      <c r="AB69" s="45"/>
      <c r="AC69" s="46"/>
      <c r="AD69" s="45"/>
      <c r="AE69" s="46"/>
      <c r="AF69" s="47">
        <f t="shared" ref="AF69:AG69" si="419">SUM(Z69+AB69+AD69)</f>
        <v>0</v>
      </c>
      <c r="AG69" s="47">
        <f t="shared" si="419"/>
        <v>0</v>
      </c>
      <c r="AH69" s="45"/>
      <c r="AI69" s="46"/>
      <c r="AJ69" s="45"/>
      <c r="AK69" s="46"/>
      <c r="AL69" s="45"/>
      <c r="AM69" s="46"/>
      <c r="AN69" s="47">
        <f t="shared" ref="AN69:AO69" si="420">SUM(AH69+AJ69+AL69)</f>
        <v>0</v>
      </c>
      <c r="AO69" s="47">
        <f t="shared" si="420"/>
        <v>0</v>
      </c>
      <c r="AP69" s="45"/>
      <c r="AQ69" s="46"/>
      <c r="AR69" s="45"/>
      <c r="AS69" s="46"/>
      <c r="AT69" s="45"/>
      <c r="AU69" s="46"/>
      <c r="AV69" s="47">
        <f t="shared" ref="AV69:AW69" si="421">SUM(AP69+AR69+AT69)</f>
        <v>0</v>
      </c>
      <c r="AW69" s="47">
        <f t="shared" si="421"/>
        <v>0</v>
      </c>
      <c r="AX69" s="45"/>
      <c r="AY69" s="46"/>
      <c r="AZ69" s="45"/>
      <c r="BA69" s="46"/>
      <c r="BB69" s="45"/>
      <c r="BC69" s="46"/>
      <c r="BD69" s="45"/>
      <c r="BE69" s="46"/>
      <c r="BF69" s="45"/>
      <c r="BG69" s="46"/>
      <c r="BH69" s="45"/>
      <c r="BI69" s="46"/>
      <c r="BJ69" s="47">
        <f t="shared" ref="BJ69:BK69" si="422">SUM(AX69+AZ69+BB69+BD69+BF69+BH69)</f>
        <v>0</v>
      </c>
      <c r="BK69" s="47">
        <f t="shared" si="422"/>
        <v>0</v>
      </c>
      <c r="BL69" s="48">
        <f t="shared" si="325"/>
        <v>13.33333333</v>
      </c>
      <c r="BM69" s="48">
        <f t="shared" si="326"/>
        <v>0</v>
      </c>
      <c r="BN69" s="49"/>
      <c r="BO69" s="43"/>
      <c r="BP69" s="43"/>
      <c r="BQ69" s="1" t="s">
        <v>214</v>
      </c>
      <c r="BR69" s="43"/>
    </row>
    <row r="70" ht="12.75" customHeight="1">
      <c r="A70" s="1">
        <v>19.0</v>
      </c>
      <c r="B70" s="44" t="s">
        <v>313</v>
      </c>
      <c r="C70" s="44" t="s">
        <v>303</v>
      </c>
      <c r="D70" s="44" t="s">
        <v>269</v>
      </c>
      <c r="E70" s="13" t="s">
        <v>135</v>
      </c>
      <c r="F70" s="25">
        <f t="shared" si="251"/>
        <v>40</v>
      </c>
      <c r="G70" s="26">
        <f t="shared" si="318"/>
        <v>13.33333333</v>
      </c>
      <c r="H70" s="25">
        <f t="shared" si="253"/>
        <v>2</v>
      </c>
      <c r="I70" s="13">
        <f t="shared" si="254"/>
        <v>3</v>
      </c>
      <c r="J70" s="45">
        <v>0.0</v>
      </c>
      <c r="K70" s="46">
        <v>1.0</v>
      </c>
      <c r="L70" s="45">
        <v>0.0</v>
      </c>
      <c r="M70" s="46">
        <v>0.0</v>
      </c>
      <c r="N70" s="45">
        <v>40.0</v>
      </c>
      <c r="O70" s="46">
        <v>1.0</v>
      </c>
      <c r="P70" s="47">
        <f t="shared" ref="P70:Q70" si="423">SUM(J70+L70+N70)</f>
        <v>40</v>
      </c>
      <c r="Q70" s="47">
        <f t="shared" si="423"/>
        <v>2</v>
      </c>
      <c r="R70" s="45"/>
      <c r="S70" s="46"/>
      <c r="T70" s="45"/>
      <c r="U70" s="46"/>
      <c r="V70" s="45"/>
      <c r="W70" s="46"/>
      <c r="X70" s="47">
        <f t="shared" ref="X70:Y70" si="424">SUM(R70+T70+V70)</f>
        <v>0</v>
      </c>
      <c r="Y70" s="47">
        <f t="shared" si="424"/>
        <v>0</v>
      </c>
      <c r="Z70" s="45"/>
      <c r="AA70" s="46"/>
      <c r="AB70" s="45"/>
      <c r="AC70" s="46"/>
      <c r="AD70" s="45"/>
      <c r="AE70" s="46"/>
      <c r="AF70" s="47">
        <f t="shared" ref="AF70:AG70" si="425">SUM(Z70+AB70+AD70)</f>
        <v>0</v>
      </c>
      <c r="AG70" s="47">
        <f t="shared" si="425"/>
        <v>0</v>
      </c>
      <c r="AH70" s="45"/>
      <c r="AI70" s="46"/>
      <c r="AJ70" s="45"/>
      <c r="AK70" s="46"/>
      <c r="AL70" s="45"/>
      <c r="AM70" s="46"/>
      <c r="AN70" s="47">
        <f t="shared" ref="AN70:AO70" si="426">SUM(AH70+AJ70+AL70)</f>
        <v>0</v>
      </c>
      <c r="AO70" s="47">
        <f t="shared" si="426"/>
        <v>0</v>
      </c>
      <c r="AP70" s="45"/>
      <c r="AQ70" s="46"/>
      <c r="AR70" s="45"/>
      <c r="AS70" s="46"/>
      <c r="AT70" s="45"/>
      <c r="AU70" s="46"/>
      <c r="AV70" s="47">
        <f t="shared" ref="AV70:AW70" si="427">SUM(AP70+AR70+AT70)</f>
        <v>0</v>
      </c>
      <c r="AW70" s="47">
        <f t="shared" si="427"/>
        <v>0</v>
      </c>
      <c r="AX70" s="45"/>
      <c r="AY70" s="46"/>
      <c r="AZ70" s="45"/>
      <c r="BA70" s="46"/>
      <c r="BB70" s="45"/>
      <c r="BC70" s="46"/>
      <c r="BD70" s="45"/>
      <c r="BE70" s="46"/>
      <c r="BF70" s="45"/>
      <c r="BG70" s="46"/>
      <c r="BH70" s="45"/>
      <c r="BI70" s="46"/>
      <c r="BJ70" s="47">
        <f t="shared" ref="BJ70:BK70" si="428">SUM(AX70+AZ70+BB70+BD70+BF70+BH70)</f>
        <v>0</v>
      </c>
      <c r="BK70" s="47">
        <f t="shared" si="428"/>
        <v>0</v>
      </c>
      <c r="BL70" s="48">
        <f t="shared" si="325"/>
        <v>13.33333333</v>
      </c>
      <c r="BM70" s="48">
        <f t="shared" si="326"/>
        <v>0</v>
      </c>
      <c r="BN70" s="49"/>
      <c r="BO70" s="43"/>
      <c r="BP70" s="43"/>
      <c r="BQ70" s="1" t="s">
        <v>214</v>
      </c>
      <c r="BR70" s="43"/>
    </row>
    <row r="71" ht="12.75" customHeight="1">
      <c r="A71" s="1">
        <v>20.0</v>
      </c>
      <c r="B71" s="44" t="s">
        <v>314</v>
      </c>
      <c r="C71" s="44" t="s">
        <v>315</v>
      </c>
      <c r="D71" s="44" t="s">
        <v>285</v>
      </c>
      <c r="E71" s="13" t="s">
        <v>135</v>
      </c>
      <c r="F71" s="25">
        <f t="shared" si="251"/>
        <v>30</v>
      </c>
      <c r="G71" s="26">
        <f t="shared" si="318"/>
        <v>10</v>
      </c>
      <c r="H71" s="25">
        <f t="shared" si="253"/>
        <v>2</v>
      </c>
      <c r="I71" s="13">
        <f t="shared" si="254"/>
        <v>3</v>
      </c>
      <c r="J71" s="45">
        <v>0.0</v>
      </c>
      <c r="K71" s="46">
        <v>1.0</v>
      </c>
      <c r="L71" s="45">
        <v>30.0</v>
      </c>
      <c r="M71" s="46">
        <v>0.0</v>
      </c>
      <c r="N71" s="45">
        <v>0.0</v>
      </c>
      <c r="O71" s="46">
        <v>1.0</v>
      </c>
      <c r="P71" s="47">
        <f t="shared" ref="P71:Q71" si="429">SUM(J71+L71+N71)</f>
        <v>30</v>
      </c>
      <c r="Q71" s="47">
        <f t="shared" si="429"/>
        <v>2</v>
      </c>
      <c r="R71" s="45"/>
      <c r="S71" s="46"/>
      <c r="T71" s="45"/>
      <c r="U71" s="46"/>
      <c r="V71" s="45"/>
      <c r="W71" s="46"/>
      <c r="X71" s="47">
        <f t="shared" ref="X71:Y71" si="430">SUM(R71+T71+V71)</f>
        <v>0</v>
      </c>
      <c r="Y71" s="47">
        <f t="shared" si="430"/>
        <v>0</v>
      </c>
      <c r="Z71" s="45"/>
      <c r="AA71" s="46"/>
      <c r="AB71" s="45"/>
      <c r="AC71" s="46"/>
      <c r="AD71" s="45"/>
      <c r="AE71" s="46"/>
      <c r="AF71" s="47">
        <f t="shared" ref="AF71:AG71" si="431">SUM(Z71+AB71+AD71)</f>
        <v>0</v>
      </c>
      <c r="AG71" s="47">
        <f t="shared" si="431"/>
        <v>0</v>
      </c>
      <c r="AH71" s="45"/>
      <c r="AI71" s="46"/>
      <c r="AJ71" s="45"/>
      <c r="AK71" s="46"/>
      <c r="AL71" s="45"/>
      <c r="AM71" s="46"/>
      <c r="AN71" s="47">
        <f t="shared" ref="AN71:AO71" si="432">SUM(AH71+AJ71+AL71)</f>
        <v>0</v>
      </c>
      <c r="AO71" s="47">
        <f t="shared" si="432"/>
        <v>0</v>
      </c>
      <c r="AP71" s="45"/>
      <c r="AQ71" s="46"/>
      <c r="AR71" s="45"/>
      <c r="AS71" s="46"/>
      <c r="AT71" s="45"/>
      <c r="AU71" s="46"/>
      <c r="AV71" s="47">
        <f t="shared" ref="AV71:AW71" si="433">SUM(AP71+AR71+AT71)</f>
        <v>0</v>
      </c>
      <c r="AW71" s="47">
        <f t="shared" si="433"/>
        <v>0</v>
      </c>
      <c r="AX71" s="45"/>
      <c r="AY71" s="46"/>
      <c r="AZ71" s="45"/>
      <c r="BA71" s="46"/>
      <c r="BB71" s="45"/>
      <c r="BC71" s="46"/>
      <c r="BD71" s="45"/>
      <c r="BE71" s="46"/>
      <c r="BF71" s="45"/>
      <c r="BG71" s="46"/>
      <c r="BH71" s="45"/>
      <c r="BI71" s="46"/>
      <c r="BJ71" s="47">
        <f t="shared" ref="BJ71:BK71" si="434">SUM(AX71+AZ71+BB71+BD71+BF71+BH71)</f>
        <v>0</v>
      </c>
      <c r="BK71" s="47">
        <f t="shared" si="434"/>
        <v>0</v>
      </c>
      <c r="BL71" s="48">
        <f t="shared" si="325"/>
        <v>10</v>
      </c>
      <c r="BM71" s="48">
        <f t="shared" si="326"/>
        <v>0</v>
      </c>
      <c r="BN71" s="49"/>
      <c r="BO71" s="43"/>
      <c r="BP71" s="43"/>
      <c r="BQ71" s="1" t="s">
        <v>214</v>
      </c>
      <c r="BR71" s="43"/>
    </row>
    <row r="72" ht="12.75" customHeight="1">
      <c r="A72" s="1">
        <v>21.0</v>
      </c>
      <c r="B72" s="44" t="s">
        <v>316</v>
      </c>
      <c r="C72" s="44" t="s">
        <v>300</v>
      </c>
      <c r="D72" s="44" t="s">
        <v>285</v>
      </c>
      <c r="E72" s="13" t="s">
        <v>135</v>
      </c>
      <c r="F72" s="25">
        <f t="shared" si="251"/>
        <v>20</v>
      </c>
      <c r="G72" s="26">
        <f t="shared" si="318"/>
        <v>6.666666667</v>
      </c>
      <c r="H72" s="25">
        <f t="shared" si="253"/>
        <v>0</v>
      </c>
      <c r="I72" s="13">
        <f t="shared" si="254"/>
        <v>3</v>
      </c>
      <c r="J72" s="45">
        <v>0.0</v>
      </c>
      <c r="K72" s="46">
        <v>0.0</v>
      </c>
      <c r="L72" s="45">
        <v>0.0</v>
      </c>
      <c r="M72" s="46">
        <v>0.0</v>
      </c>
      <c r="N72" s="45">
        <v>20.0</v>
      </c>
      <c r="O72" s="46">
        <v>0.0</v>
      </c>
      <c r="P72" s="47">
        <f t="shared" ref="P72:Q72" si="435">SUM(J72+L72+N72)</f>
        <v>20</v>
      </c>
      <c r="Q72" s="47">
        <f t="shared" si="435"/>
        <v>0</v>
      </c>
      <c r="R72" s="45"/>
      <c r="S72" s="46"/>
      <c r="T72" s="45"/>
      <c r="U72" s="46"/>
      <c r="V72" s="45"/>
      <c r="W72" s="46"/>
      <c r="X72" s="47">
        <f t="shared" ref="X72:Y72" si="436">SUM(R72+T72+V72)</f>
        <v>0</v>
      </c>
      <c r="Y72" s="47">
        <f t="shared" si="436"/>
        <v>0</v>
      </c>
      <c r="Z72" s="45"/>
      <c r="AA72" s="46"/>
      <c r="AB72" s="45"/>
      <c r="AC72" s="46"/>
      <c r="AD72" s="45"/>
      <c r="AE72" s="46"/>
      <c r="AF72" s="47">
        <f t="shared" ref="AF72:AG72" si="437">SUM(Z72+AB72+AD72)</f>
        <v>0</v>
      </c>
      <c r="AG72" s="47">
        <f t="shared" si="437"/>
        <v>0</v>
      </c>
      <c r="AH72" s="45"/>
      <c r="AI72" s="46"/>
      <c r="AJ72" s="45"/>
      <c r="AK72" s="46"/>
      <c r="AL72" s="45"/>
      <c r="AM72" s="46"/>
      <c r="AN72" s="47">
        <f t="shared" ref="AN72:AO72" si="438">SUM(AH72+AJ72+AL72)</f>
        <v>0</v>
      </c>
      <c r="AO72" s="47">
        <f t="shared" si="438"/>
        <v>0</v>
      </c>
      <c r="AP72" s="45"/>
      <c r="AQ72" s="46"/>
      <c r="AR72" s="45"/>
      <c r="AS72" s="46"/>
      <c r="AT72" s="45"/>
      <c r="AU72" s="46"/>
      <c r="AV72" s="47">
        <f t="shared" ref="AV72:AW72" si="439">SUM(AP72+AR72+AT72)</f>
        <v>0</v>
      </c>
      <c r="AW72" s="47">
        <f t="shared" si="439"/>
        <v>0</v>
      </c>
      <c r="AX72" s="45"/>
      <c r="AY72" s="46"/>
      <c r="AZ72" s="45"/>
      <c r="BA72" s="46"/>
      <c r="BB72" s="45"/>
      <c r="BC72" s="46"/>
      <c r="BD72" s="45"/>
      <c r="BE72" s="46"/>
      <c r="BF72" s="45"/>
      <c r="BG72" s="46"/>
      <c r="BH72" s="45"/>
      <c r="BI72" s="46"/>
      <c r="BJ72" s="47">
        <f t="shared" ref="BJ72:BK72" si="440">SUM(AX72+AZ72+BB72+BD72+BF72+BH72)</f>
        <v>0</v>
      </c>
      <c r="BK72" s="47">
        <f t="shared" si="440"/>
        <v>0</v>
      </c>
      <c r="BL72" s="48">
        <f t="shared" si="325"/>
        <v>6.666666667</v>
      </c>
      <c r="BM72" s="48">
        <f t="shared" si="326"/>
        <v>0</v>
      </c>
      <c r="BN72" s="49"/>
      <c r="BO72" s="43"/>
      <c r="BP72" s="43"/>
      <c r="BQ72" s="1" t="s">
        <v>214</v>
      </c>
      <c r="BR72" s="43"/>
    </row>
    <row r="73" ht="12.75" customHeight="1">
      <c r="A73" s="1">
        <v>22.0</v>
      </c>
      <c r="B73" s="44" t="s">
        <v>138</v>
      </c>
      <c r="C73" s="44" t="s">
        <v>317</v>
      </c>
      <c r="D73" s="44" t="s">
        <v>282</v>
      </c>
      <c r="E73" s="13" t="s">
        <v>135</v>
      </c>
      <c r="F73" s="25">
        <f t="shared" si="251"/>
        <v>20</v>
      </c>
      <c r="G73" s="26">
        <f t="shared" si="318"/>
        <v>6.666666667</v>
      </c>
      <c r="H73" s="25">
        <f t="shared" si="253"/>
        <v>4</v>
      </c>
      <c r="I73" s="13">
        <f t="shared" si="254"/>
        <v>3</v>
      </c>
      <c r="J73" s="45">
        <v>20.0</v>
      </c>
      <c r="K73" s="46">
        <v>1.0</v>
      </c>
      <c r="L73" s="45">
        <v>0.0</v>
      </c>
      <c r="M73" s="46">
        <v>0.0</v>
      </c>
      <c r="N73" s="45">
        <v>0.0</v>
      </c>
      <c r="O73" s="46">
        <v>3.0</v>
      </c>
      <c r="P73" s="47">
        <f t="shared" ref="P73:Q73" si="441">SUM(J73+L73+N73)</f>
        <v>20</v>
      </c>
      <c r="Q73" s="47">
        <f t="shared" si="441"/>
        <v>4</v>
      </c>
      <c r="R73" s="45"/>
      <c r="S73" s="46"/>
      <c r="T73" s="45"/>
      <c r="U73" s="46"/>
      <c r="V73" s="45"/>
      <c r="W73" s="46"/>
      <c r="X73" s="47">
        <f t="shared" ref="X73:Y73" si="442">SUM(R73+T73+V73)</f>
        <v>0</v>
      </c>
      <c r="Y73" s="47">
        <f t="shared" si="442"/>
        <v>0</v>
      </c>
      <c r="Z73" s="45"/>
      <c r="AA73" s="46"/>
      <c r="AB73" s="45"/>
      <c r="AC73" s="46"/>
      <c r="AD73" s="45"/>
      <c r="AE73" s="46"/>
      <c r="AF73" s="47">
        <f t="shared" ref="AF73:AG73" si="443">SUM(Z73+AB73+AD73)</f>
        <v>0</v>
      </c>
      <c r="AG73" s="47">
        <f t="shared" si="443"/>
        <v>0</v>
      </c>
      <c r="AH73" s="45"/>
      <c r="AI73" s="46"/>
      <c r="AJ73" s="45"/>
      <c r="AK73" s="46"/>
      <c r="AL73" s="45"/>
      <c r="AM73" s="46"/>
      <c r="AN73" s="47">
        <f t="shared" ref="AN73:AO73" si="444">SUM(AH73+AJ73+AL73)</f>
        <v>0</v>
      </c>
      <c r="AO73" s="47">
        <f t="shared" si="444"/>
        <v>0</v>
      </c>
      <c r="AP73" s="45"/>
      <c r="AQ73" s="46"/>
      <c r="AR73" s="45"/>
      <c r="AS73" s="46"/>
      <c r="AT73" s="45"/>
      <c r="AU73" s="46"/>
      <c r="AV73" s="47">
        <f t="shared" ref="AV73:AW73" si="445">SUM(AP73+AR73+AT73)</f>
        <v>0</v>
      </c>
      <c r="AW73" s="47">
        <f t="shared" si="445"/>
        <v>0</v>
      </c>
      <c r="AX73" s="45"/>
      <c r="AY73" s="46"/>
      <c r="AZ73" s="45"/>
      <c r="BA73" s="46"/>
      <c r="BB73" s="45"/>
      <c r="BC73" s="46"/>
      <c r="BD73" s="45"/>
      <c r="BE73" s="46"/>
      <c r="BF73" s="45"/>
      <c r="BG73" s="46"/>
      <c r="BH73" s="45"/>
      <c r="BI73" s="46"/>
      <c r="BJ73" s="47">
        <f t="shared" ref="BJ73:BK73" si="446">SUM(AX73+AZ73+BB73+BD73+BF73+BH73)</f>
        <v>0</v>
      </c>
      <c r="BK73" s="47">
        <f t="shared" si="446"/>
        <v>0</v>
      </c>
      <c r="BL73" s="48">
        <f t="shared" si="325"/>
        <v>6.666666667</v>
      </c>
      <c r="BM73" s="48">
        <f t="shared" si="326"/>
        <v>0</v>
      </c>
      <c r="BN73" s="49"/>
      <c r="BO73" s="43"/>
      <c r="BP73" s="43"/>
      <c r="BQ73" s="1" t="s">
        <v>214</v>
      </c>
      <c r="BR73" s="43"/>
    </row>
    <row r="74" ht="12.75" customHeight="1">
      <c r="A74" s="1">
        <v>23.0</v>
      </c>
      <c r="B74" s="44" t="s">
        <v>318</v>
      </c>
      <c r="C74" s="44" t="s">
        <v>301</v>
      </c>
      <c r="D74" s="44" t="s">
        <v>288</v>
      </c>
      <c r="E74" s="13" t="s">
        <v>135</v>
      </c>
      <c r="F74" s="25">
        <f t="shared" si="251"/>
        <v>0</v>
      </c>
      <c r="G74" s="26">
        <f t="shared" si="318"/>
        <v>0</v>
      </c>
      <c r="H74" s="25">
        <f t="shared" si="253"/>
        <v>6</v>
      </c>
      <c r="I74" s="13">
        <f t="shared" si="254"/>
        <v>3</v>
      </c>
      <c r="J74" s="45">
        <v>0.0</v>
      </c>
      <c r="K74" s="46">
        <v>3.0</v>
      </c>
      <c r="L74" s="45">
        <v>0.0</v>
      </c>
      <c r="M74" s="46">
        <v>2.0</v>
      </c>
      <c r="N74" s="45">
        <v>0.0</v>
      </c>
      <c r="O74" s="46">
        <v>1.0</v>
      </c>
      <c r="P74" s="47">
        <f t="shared" ref="P74:Q74" si="447">SUM(J74+L74+N74)</f>
        <v>0</v>
      </c>
      <c r="Q74" s="47">
        <f t="shared" si="447"/>
        <v>6</v>
      </c>
      <c r="R74" s="45"/>
      <c r="S74" s="46"/>
      <c r="T74" s="45"/>
      <c r="U74" s="46"/>
      <c r="V74" s="45"/>
      <c r="W74" s="46"/>
      <c r="X74" s="47">
        <f t="shared" ref="X74:Y74" si="448">SUM(R74+T74+V74)</f>
        <v>0</v>
      </c>
      <c r="Y74" s="47">
        <f t="shared" si="448"/>
        <v>0</v>
      </c>
      <c r="Z74" s="45"/>
      <c r="AA74" s="46"/>
      <c r="AB74" s="45"/>
      <c r="AC74" s="46"/>
      <c r="AD74" s="45"/>
      <c r="AE74" s="46"/>
      <c r="AF74" s="47">
        <f t="shared" ref="AF74:AG74" si="449">SUM(Z74+AB74+AD74)</f>
        <v>0</v>
      </c>
      <c r="AG74" s="47">
        <f t="shared" si="449"/>
        <v>0</v>
      </c>
      <c r="AH74" s="45"/>
      <c r="AI74" s="46"/>
      <c r="AJ74" s="45"/>
      <c r="AK74" s="46"/>
      <c r="AL74" s="45"/>
      <c r="AM74" s="46"/>
      <c r="AN74" s="47">
        <f t="shared" ref="AN74:AO74" si="450">SUM(AH74+AJ74+AL74)</f>
        <v>0</v>
      </c>
      <c r="AO74" s="47">
        <f t="shared" si="450"/>
        <v>0</v>
      </c>
      <c r="AP74" s="45"/>
      <c r="AQ74" s="46"/>
      <c r="AR74" s="45"/>
      <c r="AS74" s="46"/>
      <c r="AT74" s="45"/>
      <c r="AU74" s="46"/>
      <c r="AV74" s="47">
        <f t="shared" ref="AV74:AW74" si="451">SUM(AP74+AR74+AT74)</f>
        <v>0</v>
      </c>
      <c r="AW74" s="47">
        <f t="shared" si="451"/>
        <v>0</v>
      </c>
      <c r="AX74" s="45"/>
      <c r="AY74" s="46"/>
      <c r="AZ74" s="45"/>
      <c r="BA74" s="46"/>
      <c r="BB74" s="45"/>
      <c r="BC74" s="46"/>
      <c r="BD74" s="45"/>
      <c r="BE74" s="46"/>
      <c r="BF74" s="45"/>
      <c r="BG74" s="46"/>
      <c r="BH74" s="45"/>
      <c r="BI74" s="46"/>
      <c r="BJ74" s="47">
        <f t="shared" ref="BJ74:BK74" si="452">SUM(AX74+AZ74+BB74+BD74+BF74+BH74)</f>
        <v>0</v>
      </c>
      <c r="BK74" s="47">
        <f t="shared" si="452"/>
        <v>0</v>
      </c>
      <c r="BL74" s="48">
        <f t="shared" si="325"/>
        <v>0</v>
      </c>
      <c r="BM74" s="48">
        <f t="shared" si="326"/>
        <v>0</v>
      </c>
      <c r="BN74" s="49"/>
      <c r="BO74" s="43"/>
      <c r="BP74" s="43"/>
      <c r="BQ74" s="1" t="s">
        <v>214</v>
      </c>
      <c r="BR74" s="43"/>
    </row>
    <row r="75" ht="12.75" customHeight="1">
      <c r="A75" s="1">
        <v>24.0</v>
      </c>
      <c r="B75" s="44" t="s">
        <v>155</v>
      </c>
      <c r="C75" s="44" t="s">
        <v>293</v>
      </c>
      <c r="D75" s="44" t="s">
        <v>280</v>
      </c>
      <c r="E75" s="13" t="s">
        <v>135</v>
      </c>
      <c r="F75" s="25">
        <f t="shared" si="251"/>
        <v>0</v>
      </c>
      <c r="G75" s="26">
        <f t="shared" si="318"/>
        <v>0</v>
      </c>
      <c r="H75" s="25">
        <f t="shared" si="253"/>
        <v>2</v>
      </c>
      <c r="I75" s="13">
        <f t="shared" si="254"/>
        <v>3</v>
      </c>
      <c r="J75" s="45">
        <v>0.0</v>
      </c>
      <c r="K75" s="46">
        <v>1.0</v>
      </c>
      <c r="L75" s="45">
        <v>0.0</v>
      </c>
      <c r="M75" s="46">
        <v>1.0</v>
      </c>
      <c r="N75" s="45">
        <v>0.0</v>
      </c>
      <c r="O75" s="46">
        <v>0.0</v>
      </c>
      <c r="P75" s="47">
        <f t="shared" ref="P75:Q75" si="453">SUM(J75+L75+N75)</f>
        <v>0</v>
      </c>
      <c r="Q75" s="47">
        <f t="shared" si="453"/>
        <v>2</v>
      </c>
      <c r="R75" s="45"/>
      <c r="S75" s="46"/>
      <c r="T75" s="45"/>
      <c r="U75" s="46"/>
      <c r="V75" s="45"/>
      <c r="W75" s="46"/>
      <c r="X75" s="47">
        <f t="shared" ref="X75:Y75" si="454">SUM(R75+T75+V75)</f>
        <v>0</v>
      </c>
      <c r="Y75" s="47">
        <f t="shared" si="454"/>
        <v>0</v>
      </c>
      <c r="Z75" s="45"/>
      <c r="AA75" s="46"/>
      <c r="AB75" s="45"/>
      <c r="AC75" s="46"/>
      <c r="AD75" s="45"/>
      <c r="AE75" s="46"/>
      <c r="AF75" s="47">
        <f t="shared" ref="AF75:AG75" si="455">SUM(Z75+AB75+AD75)</f>
        <v>0</v>
      </c>
      <c r="AG75" s="47">
        <f t="shared" si="455"/>
        <v>0</v>
      </c>
      <c r="AH75" s="45"/>
      <c r="AI75" s="46"/>
      <c r="AJ75" s="45"/>
      <c r="AK75" s="46"/>
      <c r="AL75" s="45"/>
      <c r="AM75" s="46"/>
      <c r="AN75" s="47">
        <f t="shared" ref="AN75:AO75" si="456">SUM(AH75+AJ75+AL75)</f>
        <v>0</v>
      </c>
      <c r="AO75" s="47">
        <f t="shared" si="456"/>
        <v>0</v>
      </c>
      <c r="AP75" s="45"/>
      <c r="AQ75" s="46"/>
      <c r="AR75" s="45"/>
      <c r="AS75" s="46"/>
      <c r="AT75" s="45"/>
      <c r="AU75" s="46"/>
      <c r="AV75" s="47">
        <f t="shared" ref="AV75:AW75" si="457">SUM(AP75+AR75+AT75)</f>
        <v>0</v>
      </c>
      <c r="AW75" s="47">
        <f t="shared" si="457"/>
        <v>0</v>
      </c>
      <c r="AX75" s="45"/>
      <c r="AY75" s="46"/>
      <c r="AZ75" s="45"/>
      <c r="BA75" s="46"/>
      <c r="BB75" s="45"/>
      <c r="BC75" s="46"/>
      <c r="BD75" s="45"/>
      <c r="BE75" s="46"/>
      <c r="BF75" s="45"/>
      <c r="BG75" s="46"/>
      <c r="BH75" s="45"/>
      <c r="BI75" s="46"/>
      <c r="BJ75" s="47">
        <f t="shared" ref="BJ75:BK75" si="458">SUM(AX75+AZ75+BB75+BD75+BF75+BH75)</f>
        <v>0</v>
      </c>
      <c r="BK75" s="47">
        <f t="shared" si="458"/>
        <v>0</v>
      </c>
      <c r="BL75" s="48">
        <f t="shared" si="325"/>
        <v>0</v>
      </c>
      <c r="BM75" s="48">
        <f t="shared" si="326"/>
        <v>0</v>
      </c>
      <c r="BN75" s="49"/>
      <c r="BO75" s="43"/>
      <c r="BP75" s="43"/>
      <c r="BQ75" s="1" t="s">
        <v>214</v>
      </c>
      <c r="BR75" s="43"/>
    </row>
    <row r="76" ht="12.75" customHeight="1">
      <c r="A76" s="1">
        <v>25.0</v>
      </c>
      <c r="B76" s="44" t="s">
        <v>319</v>
      </c>
      <c r="C76" s="44" t="s">
        <v>320</v>
      </c>
      <c r="D76" s="44" t="s">
        <v>274</v>
      </c>
      <c r="E76" s="13" t="s">
        <v>135</v>
      </c>
      <c r="F76" s="25">
        <f t="shared" si="251"/>
        <v>0</v>
      </c>
      <c r="G76" s="26">
        <f t="shared" si="318"/>
        <v>0</v>
      </c>
      <c r="H76" s="25">
        <f t="shared" si="253"/>
        <v>1</v>
      </c>
      <c r="I76" s="13">
        <f t="shared" si="254"/>
        <v>3</v>
      </c>
      <c r="J76" s="45">
        <v>0.0</v>
      </c>
      <c r="K76" s="46">
        <v>1.0</v>
      </c>
      <c r="L76" s="45">
        <v>0.0</v>
      </c>
      <c r="M76" s="46">
        <v>0.0</v>
      </c>
      <c r="N76" s="45">
        <v>0.0</v>
      </c>
      <c r="O76" s="46">
        <v>0.0</v>
      </c>
      <c r="P76" s="47">
        <f t="shared" ref="P76:Q76" si="459">SUM(J76+L76+N76)</f>
        <v>0</v>
      </c>
      <c r="Q76" s="47">
        <f t="shared" si="459"/>
        <v>1</v>
      </c>
      <c r="R76" s="45"/>
      <c r="S76" s="46"/>
      <c r="T76" s="45"/>
      <c r="U76" s="46"/>
      <c r="V76" s="45"/>
      <c r="W76" s="46"/>
      <c r="X76" s="47">
        <f t="shared" ref="X76:Y76" si="460">SUM(R76+T76+V76)</f>
        <v>0</v>
      </c>
      <c r="Y76" s="47">
        <f t="shared" si="460"/>
        <v>0</v>
      </c>
      <c r="Z76" s="45"/>
      <c r="AA76" s="46"/>
      <c r="AB76" s="45"/>
      <c r="AC76" s="46"/>
      <c r="AD76" s="45"/>
      <c r="AE76" s="46"/>
      <c r="AF76" s="47">
        <f t="shared" ref="AF76:AG76" si="461">SUM(Z76+AB76+AD76)</f>
        <v>0</v>
      </c>
      <c r="AG76" s="47">
        <f t="shared" si="461"/>
        <v>0</v>
      </c>
      <c r="AH76" s="45"/>
      <c r="AI76" s="46"/>
      <c r="AJ76" s="45"/>
      <c r="AK76" s="46"/>
      <c r="AL76" s="45"/>
      <c r="AM76" s="46"/>
      <c r="AN76" s="47">
        <f t="shared" ref="AN76:AO76" si="462">SUM(AH76+AJ76+AL76)</f>
        <v>0</v>
      </c>
      <c r="AO76" s="47">
        <f t="shared" si="462"/>
        <v>0</v>
      </c>
      <c r="AP76" s="45"/>
      <c r="AQ76" s="46"/>
      <c r="AR76" s="45"/>
      <c r="AS76" s="46"/>
      <c r="AT76" s="45"/>
      <c r="AU76" s="46"/>
      <c r="AV76" s="47">
        <f t="shared" ref="AV76:AW76" si="463">SUM(AP76+AR76+AT76)</f>
        <v>0</v>
      </c>
      <c r="AW76" s="47">
        <f t="shared" si="463"/>
        <v>0</v>
      </c>
      <c r="AX76" s="45"/>
      <c r="AY76" s="46"/>
      <c r="AZ76" s="45"/>
      <c r="BA76" s="46"/>
      <c r="BB76" s="45"/>
      <c r="BC76" s="46"/>
      <c r="BD76" s="45"/>
      <c r="BE76" s="46"/>
      <c r="BF76" s="45"/>
      <c r="BG76" s="46"/>
      <c r="BH76" s="45"/>
      <c r="BI76" s="46"/>
      <c r="BJ76" s="47">
        <f t="shared" ref="BJ76:BK76" si="464">SUM(AX76+AZ76+BB76+BD76+BF76+BH76)</f>
        <v>0</v>
      </c>
      <c r="BK76" s="47">
        <f t="shared" si="464"/>
        <v>0</v>
      </c>
      <c r="BL76" s="48">
        <f t="shared" si="325"/>
        <v>0</v>
      </c>
      <c r="BM76" s="48">
        <f t="shared" si="326"/>
        <v>0</v>
      </c>
      <c r="BN76" s="49"/>
      <c r="BO76" s="43"/>
      <c r="BP76" s="43"/>
      <c r="BQ76" s="1" t="s">
        <v>214</v>
      </c>
      <c r="BR76" s="43"/>
    </row>
    <row r="77" ht="12.75" customHeight="1">
      <c r="A77" s="1">
        <v>26.0</v>
      </c>
      <c r="B77" s="44" t="s">
        <v>321</v>
      </c>
      <c r="C77" s="44" t="s">
        <v>322</v>
      </c>
      <c r="D77" s="44" t="s">
        <v>270</v>
      </c>
      <c r="E77" s="13" t="s">
        <v>135</v>
      </c>
      <c r="F77" s="25">
        <f t="shared" si="251"/>
        <v>0</v>
      </c>
      <c r="G77" s="26">
        <f t="shared" si="318"/>
        <v>0</v>
      </c>
      <c r="H77" s="25">
        <f t="shared" si="253"/>
        <v>1</v>
      </c>
      <c r="I77" s="13">
        <f t="shared" si="254"/>
        <v>2</v>
      </c>
      <c r="J77" s="45"/>
      <c r="K77" s="46"/>
      <c r="L77" s="45">
        <v>0.0</v>
      </c>
      <c r="M77" s="46">
        <v>0.0</v>
      </c>
      <c r="N77" s="45">
        <v>0.0</v>
      </c>
      <c r="O77" s="46">
        <v>1.0</v>
      </c>
      <c r="P77" s="47">
        <f t="shared" ref="P77:Q77" si="465">SUM(J77+L77+N77)</f>
        <v>0</v>
      </c>
      <c r="Q77" s="47">
        <f t="shared" si="465"/>
        <v>1</v>
      </c>
      <c r="R77" s="45"/>
      <c r="S77" s="46"/>
      <c r="T77" s="45"/>
      <c r="U77" s="46"/>
      <c r="V77" s="45"/>
      <c r="W77" s="46"/>
      <c r="X77" s="47">
        <f t="shared" ref="X77:Y77" si="466">SUM(R77+T77+V77)</f>
        <v>0</v>
      </c>
      <c r="Y77" s="47">
        <f t="shared" si="466"/>
        <v>0</v>
      </c>
      <c r="Z77" s="45"/>
      <c r="AA77" s="46"/>
      <c r="AB77" s="45"/>
      <c r="AC77" s="46"/>
      <c r="AD77" s="45"/>
      <c r="AE77" s="46"/>
      <c r="AF77" s="47">
        <f t="shared" ref="AF77:AG77" si="467">SUM(Z77+AB77+AD77)</f>
        <v>0</v>
      </c>
      <c r="AG77" s="47">
        <f t="shared" si="467"/>
        <v>0</v>
      </c>
      <c r="AH77" s="45"/>
      <c r="AI77" s="46"/>
      <c r="AJ77" s="45"/>
      <c r="AK77" s="46"/>
      <c r="AL77" s="45"/>
      <c r="AM77" s="46"/>
      <c r="AN77" s="47">
        <f t="shared" ref="AN77:AO77" si="468">SUM(AH77+AJ77+AL77)</f>
        <v>0</v>
      </c>
      <c r="AO77" s="47">
        <f t="shared" si="468"/>
        <v>0</v>
      </c>
      <c r="AP77" s="45"/>
      <c r="AQ77" s="46"/>
      <c r="AR77" s="45"/>
      <c r="AS77" s="46"/>
      <c r="AT77" s="45"/>
      <c r="AU77" s="46"/>
      <c r="AV77" s="47">
        <f t="shared" ref="AV77:AW77" si="469">SUM(AP77+AR77+AT77)</f>
        <v>0</v>
      </c>
      <c r="AW77" s="47">
        <f t="shared" si="469"/>
        <v>0</v>
      </c>
      <c r="AX77" s="45"/>
      <c r="AY77" s="46"/>
      <c r="AZ77" s="45"/>
      <c r="BA77" s="46"/>
      <c r="BB77" s="45"/>
      <c r="BC77" s="46"/>
      <c r="BD77" s="45"/>
      <c r="BE77" s="46"/>
      <c r="BF77" s="45"/>
      <c r="BG77" s="46"/>
      <c r="BH77" s="45"/>
      <c r="BI77" s="46"/>
      <c r="BJ77" s="47">
        <f t="shared" ref="BJ77:BK77" si="470">SUM(AX77+AZ77+BB77+BD77+BF77+BH77)</f>
        <v>0</v>
      </c>
      <c r="BK77" s="47">
        <f t="shared" si="470"/>
        <v>0</v>
      </c>
      <c r="BL77" s="48">
        <f t="shared" si="325"/>
        <v>0</v>
      </c>
      <c r="BM77" s="48">
        <f t="shared" si="326"/>
        <v>0</v>
      </c>
      <c r="BN77" s="49"/>
      <c r="BO77" s="43"/>
      <c r="BP77" s="43"/>
      <c r="BQ77" s="1" t="s">
        <v>214</v>
      </c>
      <c r="BR77" s="43"/>
    </row>
    <row r="78" ht="12.75" customHeight="1">
      <c r="A78" s="1">
        <v>27.0</v>
      </c>
      <c r="B78" s="44" t="s">
        <v>323</v>
      </c>
      <c r="C78" s="44" t="s">
        <v>324</v>
      </c>
      <c r="D78" s="44" t="s">
        <v>280</v>
      </c>
      <c r="E78" s="13" t="s">
        <v>135</v>
      </c>
      <c r="F78" s="25">
        <f t="shared" si="251"/>
        <v>0</v>
      </c>
      <c r="G78" s="26">
        <f t="shared" si="318"/>
        <v>0</v>
      </c>
      <c r="H78" s="25">
        <f t="shared" si="253"/>
        <v>0</v>
      </c>
      <c r="I78" s="13">
        <f t="shared" si="254"/>
        <v>3</v>
      </c>
      <c r="J78" s="45">
        <v>0.0</v>
      </c>
      <c r="K78" s="46">
        <v>0.0</v>
      </c>
      <c r="L78" s="45">
        <v>0.0</v>
      </c>
      <c r="M78" s="46">
        <v>0.0</v>
      </c>
      <c r="N78" s="45">
        <v>0.0</v>
      </c>
      <c r="O78" s="46">
        <v>0.0</v>
      </c>
      <c r="P78" s="47">
        <f t="shared" ref="P78:Q78" si="471">SUM(J78+L78+N78)</f>
        <v>0</v>
      </c>
      <c r="Q78" s="47">
        <f t="shared" si="471"/>
        <v>0</v>
      </c>
      <c r="R78" s="45"/>
      <c r="S78" s="46"/>
      <c r="T78" s="45"/>
      <c r="U78" s="46"/>
      <c r="V78" s="45"/>
      <c r="W78" s="46"/>
      <c r="X78" s="47">
        <f t="shared" ref="X78:Y78" si="472">SUM(R78+T78+V78)</f>
        <v>0</v>
      </c>
      <c r="Y78" s="47">
        <f t="shared" si="472"/>
        <v>0</v>
      </c>
      <c r="Z78" s="45"/>
      <c r="AA78" s="46"/>
      <c r="AB78" s="45"/>
      <c r="AC78" s="46"/>
      <c r="AD78" s="45"/>
      <c r="AE78" s="46"/>
      <c r="AF78" s="47">
        <f t="shared" ref="AF78:AG78" si="473">SUM(Z78+AB78+AD78)</f>
        <v>0</v>
      </c>
      <c r="AG78" s="47">
        <f t="shared" si="473"/>
        <v>0</v>
      </c>
      <c r="AH78" s="45"/>
      <c r="AI78" s="46"/>
      <c r="AJ78" s="45"/>
      <c r="AK78" s="46"/>
      <c r="AL78" s="45"/>
      <c r="AM78" s="46"/>
      <c r="AN78" s="47">
        <f t="shared" ref="AN78:AO78" si="474">SUM(AH78+AJ78+AL78)</f>
        <v>0</v>
      </c>
      <c r="AO78" s="47">
        <f t="shared" si="474"/>
        <v>0</v>
      </c>
      <c r="AP78" s="45"/>
      <c r="AQ78" s="46"/>
      <c r="AR78" s="45"/>
      <c r="AS78" s="46"/>
      <c r="AT78" s="45"/>
      <c r="AU78" s="46"/>
      <c r="AV78" s="47">
        <f t="shared" ref="AV78:AW78" si="475">SUM(AP78+AR78+AT78)</f>
        <v>0</v>
      </c>
      <c r="AW78" s="47">
        <f t="shared" si="475"/>
        <v>0</v>
      </c>
      <c r="AX78" s="45"/>
      <c r="AY78" s="46"/>
      <c r="AZ78" s="45"/>
      <c r="BA78" s="46"/>
      <c r="BB78" s="45"/>
      <c r="BC78" s="46"/>
      <c r="BD78" s="45"/>
      <c r="BE78" s="46"/>
      <c r="BF78" s="45"/>
      <c r="BG78" s="46"/>
      <c r="BH78" s="45"/>
      <c r="BI78" s="46"/>
      <c r="BJ78" s="47">
        <f t="shared" ref="BJ78:BK78" si="476">SUM(AX78+AZ78+BB78+BD78+BF78+BH78)</f>
        <v>0</v>
      </c>
      <c r="BK78" s="47">
        <f t="shared" si="476"/>
        <v>0</v>
      </c>
      <c r="BL78" s="48">
        <f t="shared" si="325"/>
        <v>0</v>
      </c>
      <c r="BM78" s="48">
        <f t="shared" si="326"/>
        <v>0</v>
      </c>
      <c r="BN78" s="49"/>
      <c r="BO78" s="43"/>
      <c r="BP78" s="43"/>
      <c r="BQ78" s="1" t="s">
        <v>214</v>
      </c>
      <c r="BR78" s="43"/>
    </row>
    <row r="79" ht="12.75" customHeight="1">
      <c r="A79" s="1">
        <v>28.0</v>
      </c>
      <c r="B79" s="44" t="s">
        <v>325</v>
      </c>
      <c r="C79" s="44" t="s">
        <v>326</v>
      </c>
      <c r="D79" s="44" t="s">
        <v>277</v>
      </c>
      <c r="E79" s="13" t="s">
        <v>135</v>
      </c>
      <c r="F79" s="25">
        <f t="shared" si="251"/>
        <v>0</v>
      </c>
      <c r="G79" s="26">
        <f t="shared" si="318"/>
        <v>0</v>
      </c>
      <c r="H79" s="25">
        <f t="shared" si="253"/>
        <v>0</v>
      </c>
      <c r="I79" s="13">
        <f t="shared" si="254"/>
        <v>3</v>
      </c>
      <c r="J79" s="45">
        <v>0.0</v>
      </c>
      <c r="K79" s="46">
        <v>0.0</v>
      </c>
      <c r="L79" s="45">
        <v>0.0</v>
      </c>
      <c r="M79" s="46">
        <v>0.0</v>
      </c>
      <c r="N79" s="45">
        <v>0.0</v>
      </c>
      <c r="O79" s="46">
        <v>0.0</v>
      </c>
      <c r="P79" s="47">
        <f t="shared" ref="P79:Q79" si="477">SUM(J79+L79+N79)</f>
        <v>0</v>
      </c>
      <c r="Q79" s="47">
        <f t="shared" si="477"/>
        <v>0</v>
      </c>
      <c r="R79" s="45"/>
      <c r="S79" s="46"/>
      <c r="T79" s="45"/>
      <c r="U79" s="46"/>
      <c r="V79" s="45"/>
      <c r="W79" s="46"/>
      <c r="X79" s="47">
        <f t="shared" ref="X79:Y79" si="478">SUM(R79+T79+V79)</f>
        <v>0</v>
      </c>
      <c r="Y79" s="47">
        <f t="shared" si="478"/>
        <v>0</v>
      </c>
      <c r="Z79" s="45"/>
      <c r="AA79" s="46"/>
      <c r="AB79" s="45"/>
      <c r="AC79" s="46"/>
      <c r="AD79" s="45"/>
      <c r="AE79" s="46"/>
      <c r="AF79" s="47">
        <f t="shared" ref="AF79:AG79" si="479">SUM(Z79+AB79+AD79)</f>
        <v>0</v>
      </c>
      <c r="AG79" s="47">
        <f t="shared" si="479"/>
        <v>0</v>
      </c>
      <c r="AH79" s="45"/>
      <c r="AI79" s="46"/>
      <c r="AJ79" s="45"/>
      <c r="AK79" s="46"/>
      <c r="AL79" s="45"/>
      <c r="AM79" s="46"/>
      <c r="AN79" s="47">
        <f t="shared" ref="AN79:AO79" si="480">SUM(AH79+AJ79+AL79)</f>
        <v>0</v>
      </c>
      <c r="AO79" s="47">
        <f t="shared" si="480"/>
        <v>0</v>
      </c>
      <c r="AP79" s="45"/>
      <c r="AQ79" s="46"/>
      <c r="AR79" s="45"/>
      <c r="AS79" s="46"/>
      <c r="AT79" s="45"/>
      <c r="AU79" s="46"/>
      <c r="AV79" s="47">
        <f t="shared" ref="AV79:AW79" si="481">SUM(AP79+AR79+AT79)</f>
        <v>0</v>
      </c>
      <c r="AW79" s="47">
        <f t="shared" si="481"/>
        <v>0</v>
      </c>
      <c r="AX79" s="45"/>
      <c r="AY79" s="46"/>
      <c r="AZ79" s="45"/>
      <c r="BA79" s="46"/>
      <c r="BB79" s="45"/>
      <c r="BC79" s="46"/>
      <c r="BD79" s="45"/>
      <c r="BE79" s="46"/>
      <c r="BF79" s="45"/>
      <c r="BG79" s="46"/>
      <c r="BH79" s="45"/>
      <c r="BI79" s="46"/>
      <c r="BJ79" s="47">
        <f t="shared" ref="BJ79:BK79" si="482">SUM(AX79+AZ79+BB79+BD79+BF79+BH79)</f>
        <v>0</v>
      </c>
      <c r="BK79" s="47">
        <f t="shared" si="482"/>
        <v>0</v>
      </c>
      <c r="BL79" s="48">
        <f t="shared" si="325"/>
        <v>0</v>
      </c>
      <c r="BM79" s="48">
        <f t="shared" si="326"/>
        <v>0</v>
      </c>
      <c r="BN79" s="49"/>
      <c r="BO79" s="43"/>
      <c r="BP79" s="43"/>
      <c r="BQ79" s="1" t="s">
        <v>214</v>
      </c>
      <c r="BR79" s="43"/>
    </row>
    <row r="80" ht="12.75" customHeight="1">
      <c r="A80" s="1">
        <v>29.0</v>
      </c>
      <c r="B80" s="44" t="s">
        <v>327</v>
      </c>
      <c r="C80" s="44" t="s">
        <v>301</v>
      </c>
      <c r="D80" s="44" t="s">
        <v>274</v>
      </c>
      <c r="E80" s="13" t="s">
        <v>135</v>
      </c>
      <c r="F80" s="25">
        <f t="shared" si="251"/>
        <v>0</v>
      </c>
      <c r="G80" s="26">
        <f t="shared" si="318"/>
        <v>0</v>
      </c>
      <c r="H80" s="25">
        <f t="shared" si="253"/>
        <v>0</v>
      </c>
      <c r="I80" s="13">
        <f t="shared" si="254"/>
        <v>3</v>
      </c>
      <c r="J80" s="45">
        <v>0.0</v>
      </c>
      <c r="K80" s="46">
        <v>0.0</v>
      </c>
      <c r="L80" s="45">
        <v>0.0</v>
      </c>
      <c r="M80" s="46">
        <v>0.0</v>
      </c>
      <c r="N80" s="45">
        <v>0.0</v>
      </c>
      <c r="O80" s="46">
        <v>0.0</v>
      </c>
      <c r="P80" s="47">
        <f t="shared" ref="P80:Q80" si="483">SUM(J80+L80+N80)</f>
        <v>0</v>
      </c>
      <c r="Q80" s="47">
        <f t="shared" si="483"/>
        <v>0</v>
      </c>
      <c r="R80" s="45"/>
      <c r="S80" s="46"/>
      <c r="T80" s="45"/>
      <c r="U80" s="46"/>
      <c r="V80" s="45"/>
      <c r="W80" s="46"/>
      <c r="X80" s="47">
        <f t="shared" ref="X80:Y80" si="484">SUM(R80+T80+V80)</f>
        <v>0</v>
      </c>
      <c r="Y80" s="47">
        <f t="shared" si="484"/>
        <v>0</v>
      </c>
      <c r="Z80" s="45"/>
      <c r="AA80" s="46"/>
      <c r="AB80" s="45"/>
      <c r="AC80" s="46"/>
      <c r="AD80" s="45"/>
      <c r="AE80" s="46"/>
      <c r="AF80" s="47">
        <f t="shared" ref="AF80:AG80" si="485">SUM(Z80+AB80+AD80)</f>
        <v>0</v>
      </c>
      <c r="AG80" s="47">
        <f t="shared" si="485"/>
        <v>0</v>
      </c>
      <c r="AH80" s="45"/>
      <c r="AI80" s="46"/>
      <c r="AJ80" s="45"/>
      <c r="AK80" s="46"/>
      <c r="AL80" s="45"/>
      <c r="AM80" s="46"/>
      <c r="AN80" s="47">
        <f t="shared" ref="AN80:AO80" si="486">SUM(AH80+AJ80+AL80)</f>
        <v>0</v>
      </c>
      <c r="AO80" s="47">
        <f t="shared" si="486"/>
        <v>0</v>
      </c>
      <c r="AP80" s="45"/>
      <c r="AQ80" s="46"/>
      <c r="AR80" s="45"/>
      <c r="AS80" s="46"/>
      <c r="AT80" s="45"/>
      <c r="AU80" s="46"/>
      <c r="AV80" s="47">
        <f t="shared" ref="AV80:AW80" si="487">SUM(AP80+AR80+AT80)</f>
        <v>0</v>
      </c>
      <c r="AW80" s="47">
        <f t="shared" si="487"/>
        <v>0</v>
      </c>
      <c r="AX80" s="45"/>
      <c r="AY80" s="46"/>
      <c r="AZ80" s="45"/>
      <c r="BA80" s="46"/>
      <c r="BB80" s="45"/>
      <c r="BC80" s="46"/>
      <c r="BD80" s="45"/>
      <c r="BE80" s="46"/>
      <c r="BF80" s="45"/>
      <c r="BG80" s="46"/>
      <c r="BH80" s="45"/>
      <c r="BI80" s="46"/>
      <c r="BJ80" s="47">
        <f t="shared" ref="BJ80:BK80" si="488">SUM(AX80+AZ80+BB80+BD80+BF80+BH80)</f>
        <v>0</v>
      </c>
      <c r="BK80" s="47">
        <f t="shared" si="488"/>
        <v>0</v>
      </c>
      <c r="BL80" s="48">
        <f t="shared" si="325"/>
        <v>0</v>
      </c>
      <c r="BM80" s="48">
        <f t="shared" si="326"/>
        <v>0</v>
      </c>
      <c r="BN80" s="49"/>
      <c r="BO80" s="43"/>
      <c r="BP80" s="43"/>
      <c r="BQ80" s="1" t="s">
        <v>214</v>
      </c>
      <c r="BR80" s="43"/>
    </row>
    <row r="81" ht="12.75" customHeight="1">
      <c r="A81" s="1">
        <v>30.0</v>
      </c>
      <c r="B81" s="44" t="s">
        <v>328</v>
      </c>
      <c r="C81" s="44" t="s">
        <v>329</v>
      </c>
      <c r="D81" s="44" t="s">
        <v>271</v>
      </c>
      <c r="E81" s="13" t="s">
        <v>135</v>
      </c>
      <c r="F81" s="25">
        <f t="shared" si="251"/>
        <v>0</v>
      </c>
      <c r="G81" s="26">
        <f t="shared" si="318"/>
        <v>0</v>
      </c>
      <c r="H81" s="25">
        <f t="shared" si="253"/>
        <v>0</v>
      </c>
      <c r="I81" s="13">
        <f t="shared" si="254"/>
        <v>0</v>
      </c>
      <c r="J81" s="45"/>
      <c r="K81" s="46"/>
      <c r="L81" s="45"/>
      <c r="M81" s="46"/>
      <c r="N81" s="45"/>
      <c r="O81" s="46"/>
      <c r="P81" s="47">
        <f t="shared" ref="P81:Q81" si="489">SUM(J81+L81+N81)</f>
        <v>0</v>
      </c>
      <c r="Q81" s="47">
        <f t="shared" si="489"/>
        <v>0</v>
      </c>
      <c r="R81" s="45"/>
      <c r="S81" s="46"/>
      <c r="T81" s="45"/>
      <c r="U81" s="46"/>
      <c r="V81" s="45"/>
      <c r="W81" s="46"/>
      <c r="X81" s="47">
        <f t="shared" ref="X81:Y81" si="490">SUM(R81+T81+V81)</f>
        <v>0</v>
      </c>
      <c r="Y81" s="47">
        <f t="shared" si="490"/>
        <v>0</v>
      </c>
      <c r="Z81" s="45"/>
      <c r="AA81" s="46"/>
      <c r="AB81" s="45"/>
      <c r="AC81" s="46"/>
      <c r="AD81" s="45"/>
      <c r="AE81" s="46"/>
      <c r="AF81" s="47">
        <f t="shared" ref="AF81:AG81" si="491">SUM(Z81+AB81+AD81)</f>
        <v>0</v>
      </c>
      <c r="AG81" s="47">
        <f t="shared" si="491"/>
        <v>0</v>
      </c>
      <c r="AH81" s="45"/>
      <c r="AI81" s="46"/>
      <c r="AJ81" s="45"/>
      <c r="AK81" s="46"/>
      <c r="AL81" s="45"/>
      <c r="AM81" s="46"/>
      <c r="AN81" s="47">
        <f t="shared" ref="AN81:AO81" si="492">SUM(AH81+AJ81+AL81)</f>
        <v>0</v>
      </c>
      <c r="AO81" s="47">
        <f t="shared" si="492"/>
        <v>0</v>
      </c>
      <c r="AP81" s="45"/>
      <c r="AQ81" s="46"/>
      <c r="AR81" s="45"/>
      <c r="AS81" s="46"/>
      <c r="AT81" s="45"/>
      <c r="AU81" s="46"/>
      <c r="AV81" s="47">
        <f t="shared" ref="AV81:AW81" si="493">SUM(AP81+AR81+AT81)</f>
        <v>0</v>
      </c>
      <c r="AW81" s="47">
        <f t="shared" si="493"/>
        <v>0</v>
      </c>
      <c r="AX81" s="45"/>
      <c r="AY81" s="46"/>
      <c r="AZ81" s="45"/>
      <c r="BA81" s="46"/>
      <c r="BB81" s="45"/>
      <c r="BC81" s="46"/>
      <c r="BD81" s="45"/>
      <c r="BE81" s="46"/>
      <c r="BF81" s="45"/>
      <c r="BG81" s="46"/>
      <c r="BH81" s="45"/>
      <c r="BI81" s="46"/>
      <c r="BJ81" s="47">
        <f t="shared" ref="BJ81:BK81" si="494">SUM(AX81+AZ81+BB81+BD81+BF81+BH81)</f>
        <v>0</v>
      </c>
      <c r="BK81" s="47">
        <f t="shared" si="494"/>
        <v>0</v>
      </c>
      <c r="BL81" s="48" t="str">
        <f t="shared" si="325"/>
        <v>#DIV/0!</v>
      </c>
      <c r="BM81" s="48" t="str">
        <f t="shared" si="326"/>
        <v>#DIV/0!</v>
      </c>
      <c r="BN81" s="49"/>
      <c r="BO81" s="43"/>
      <c r="BP81" s="43"/>
      <c r="BQ81" s="1" t="s">
        <v>214</v>
      </c>
      <c r="BR81" s="43"/>
    </row>
    <row r="82" ht="12.75" customHeight="1">
      <c r="A82" s="1">
        <v>31.0</v>
      </c>
      <c r="B82" s="44" t="s">
        <v>251</v>
      </c>
      <c r="C82" s="44" t="s">
        <v>320</v>
      </c>
      <c r="D82" s="44" t="s">
        <v>282</v>
      </c>
      <c r="E82" s="13" t="s">
        <v>135</v>
      </c>
      <c r="F82" s="25">
        <f t="shared" si="251"/>
        <v>0</v>
      </c>
      <c r="G82" s="26">
        <f t="shared" si="318"/>
        <v>0</v>
      </c>
      <c r="H82" s="25">
        <f t="shared" si="253"/>
        <v>0</v>
      </c>
      <c r="I82" s="13">
        <f t="shared" si="254"/>
        <v>0</v>
      </c>
      <c r="J82" s="45"/>
      <c r="K82" s="46"/>
      <c r="L82" s="45"/>
      <c r="M82" s="46"/>
      <c r="N82" s="45"/>
      <c r="O82" s="46"/>
      <c r="P82" s="47">
        <f t="shared" ref="P82:Q82" si="495">SUM(J82+L82+N82)</f>
        <v>0</v>
      </c>
      <c r="Q82" s="47">
        <f t="shared" si="495"/>
        <v>0</v>
      </c>
      <c r="R82" s="45"/>
      <c r="S82" s="46"/>
      <c r="T82" s="45"/>
      <c r="U82" s="46"/>
      <c r="V82" s="45"/>
      <c r="W82" s="46"/>
      <c r="X82" s="47">
        <f t="shared" ref="X82:Y82" si="496">SUM(R82+T82+V82)</f>
        <v>0</v>
      </c>
      <c r="Y82" s="47">
        <f t="shared" si="496"/>
        <v>0</v>
      </c>
      <c r="Z82" s="45"/>
      <c r="AA82" s="46"/>
      <c r="AB82" s="45"/>
      <c r="AC82" s="46"/>
      <c r="AD82" s="45"/>
      <c r="AE82" s="46"/>
      <c r="AF82" s="47">
        <f t="shared" ref="AF82:AG82" si="497">SUM(Z82+AB82+AD82)</f>
        <v>0</v>
      </c>
      <c r="AG82" s="47">
        <f t="shared" si="497"/>
        <v>0</v>
      </c>
      <c r="AH82" s="45"/>
      <c r="AI82" s="46"/>
      <c r="AJ82" s="45"/>
      <c r="AK82" s="46"/>
      <c r="AL82" s="45"/>
      <c r="AM82" s="46"/>
      <c r="AN82" s="47">
        <f t="shared" ref="AN82:AO82" si="498">SUM(AH82+AJ82+AL82)</f>
        <v>0</v>
      </c>
      <c r="AO82" s="47">
        <f t="shared" si="498"/>
        <v>0</v>
      </c>
      <c r="AP82" s="45"/>
      <c r="AQ82" s="46"/>
      <c r="AR82" s="45"/>
      <c r="AS82" s="46"/>
      <c r="AT82" s="45"/>
      <c r="AU82" s="46"/>
      <c r="AV82" s="47">
        <f t="shared" ref="AV82:AW82" si="499">SUM(AP82+AR82+AT82)</f>
        <v>0</v>
      </c>
      <c r="AW82" s="47">
        <f t="shared" si="499"/>
        <v>0</v>
      </c>
      <c r="AX82" s="45"/>
      <c r="AY82" s="46"/>
      <c r="AZ82" s="45"/>
      <c r="BA82" s="46"/>
      <c r="BB82" s="45"/>
      <c r="BC82" s="46"/>
      <c r="BD82" s="45"/>
      <c r="BE82" s="46"/>
      <c r="BF82" s="45"/>
      <c r="BG82" s="46"/>
      <c r="BH82" s="45"/>
      <c r="BI82" s="46"/>
      <c r="BJ82" s="47">
        <f t="shared" ref="BJ82:BK82" si="500">SUM(AX82+AZ82+BB82+BD82+BF82+BH82)</f>
        <v>0</v>
      </c>
      <c r="BK82" s="47">
        <f t="shared" si="500"/>
        <v>0</v>
      </c>
      <c r="BL82" s="48" t="str">
        <f t="shared" si="325"/>
        <v>#DIV/0!</v>
      </c>
      <c r="BM82" s="48" t="str">
        <f t="shared" si="326"/>
        <v>#DIV/0!</v>
      </c>
      <c r="BN82" s="49"/>
      <c r="BO82" s="43"/>
      <c r="BP82" s="43"/>
      <c r="BQ82" s="1" t="s">
        <v>214</v>
      </c>
      <c r="BR82" s="43"/>
    </row>
    <row r="83" ht="12.75" customHeight="1">
      <c r="A83" s="1">
        <v>32.0</v>
      </c>
      <c r="B83" s="44" t="s">
        <v>258</v>
      </c>
      <c r="C83" s="44" t="s">
        <v>320</v>
      </c>
      <c r="D83" s="44" t="s">
        <v>288</v>
      </c>
      <c r="E83" s="13" t="s">
        <v>135</v>
      </c>
      <c r="F83" s="25">
        <f t="shared" si="251"/>
        <v>0</v>
      </c>
      <c r="G83" s="26">
        <f t="shared" si="318"/>
        <v>0</v>
      </c>
      <c r="H83" s="25">
        <f t="shared" si="253"/>
        <v>0</v>
      </c>
      <c r="I83" s="13">
        <f t="shared" si="254"/>
        <v>0</v>
      </c>
      <c r="J83" s="45"/>
      <c r="K83" s="46"/>
      <c r="L83" s="45"/>
      <c r="M83" s="46"/>
      <c r="N83" s="45"/>
      <c r="O83" s="46"/>
      <c r="P83" s="47">
        <f t="shared" ref="P83:Q83" si="501">SUM(J83+L83+N83)</f>
        <v>0</v>
      </c>
      <c r="Q83" s="47">
        <f t="shared" si="501"/>
        <v>0</v>
      </c>
      <c r="R83" s="45"/>
      <c r="S83" s="46"/>
      <c r="T83" s="45"/>
      <c r="U83" s="46"/>
      <c r="V83" s="45"/>
      <c r="W83" s="46"/>
      <c r="X83" s="47">
        <f t="shared" ref="X83:Y83" si="502">SUM(R83+T83+V83)</f>
        <v>0</v>
      </c>
      <c r="Y83" s="47">
        <f t="shared" si="502"/>
        <v>0</v>
      </c>
      <c r="Z83" s="45"/>
      <c r="AA83" s="46"/>
      <c r="AB83" s="45"/>
      <c r="AC83" s="46"/>
      <c r="AD83" s="45"/>
      <c r="AE83" s="46"/>
      <c r="AF83" s="47">
        <f t="shared" ref="AF83:AG83" si="503">SUM(Z83+AB83+AD83)</f>
        <v>0</v>
      </c>
      <c r="AG83" s="47">
        <f t="shared" si="503"/>
        <v>0</v>
      </c>
      <c r="AH83" s="45"/>
      <c r="AI83" s="46"/>
      <c r="AJ83" s="45"/>
      <c r="AK83" s="46"/>
      <c r="AL83" s="45"/>
      <c r="AM83" s="46"/>
      <c r="AN83" s="47">
        <f t="shared" ref="AN83:AO83" si="504">SUM(AH83+AJ83+AL83)</f>
        <v>0</v>
      </c>
      <c r="AO83" s="47">
        <f t="shared" si="504"/>
        <v>0</v>
      </c>
      <c r="AP83" s="45"/>
      <c r="AQ83" s="46"/>
      <c r="AR83" s="45"/>
      <c r="AS83" s="46"/>
      <c r="AT83" s="45"/>
      <c r="AU83" s="46"/>
      <c r="AV83" s="47">
        <f t="shared" ref="AV83:AW83" si="505">SUM(AP83+AR83+AT83)</f>
        <v>0</v>
      </c>
      <c r="AW83" s="47">
        <f t="shared" si="505"/>
        <v>0</v>
      </c>
      <c r="AX83" s="45"/>
      <c r="AY83" s="46"/>
      <c r="AZ83" s="45"/>
      <c r="BA83" s="46"/>
      <c r="BB83" s="45"/>
      <c r="BC83" s="46"/>
      <c r="BD83" s="45"/>
      <c r="BE83" s="46"/>
      <c r="BF83" s="45"/>
      <c r="BG83" s="46"/>
      <c r="BH83" s="45"/>
      <c r="BI83" s="46"/>
      <c r="BJ83" s="47">
        <f t="shared" ref="BJ83:BK83" si="506">SUM(AX83+AZ83+BB83+BD83+BF83+BH83)</f>
        <v>0</v>
      </c>
      <c r="BK83" s="47">
        <f t="shared" si="506"/>
        <v>0</v>
      </c>
      <c r="BL83" s="48" t="str">
        <f t="shared" si="325"/>
        <v>#DIV/0!</v>
      </c>
      <c r="BM83" s="48" t="str">
        <f t="shared" si="326"/>
        <v>#DIV/0!</v>
      </c>
      <c r="BN83" s="49"/>
      <c r="BO83" s="43"/>
      <c r="BP83" s="43"/>
      <c r="BQ83" s="1" t="s">
        <v>214</v>
      </c>
      <c r="BR83" s="43"/>
    </row>
    <row r="84" ht="12.75" customHeight="1">
      <c r="A84" s="1">
        <v>33.0</v>
      </c>
      <c r="B84" s="44" t="s">
        <v>330</v>
      </c>
      <c r="C84" s="44" t="s">
        <v>331</v>
      </c>
      <c r="D84" s="44" t="s">
        <v>290</v>
      </c>
      <c r="E84" s="13" t="s">
        <v>135</v>
      </c>
      <c r="F84" s="25">
        <f t="shared" si="251"/>
        <v>0</v>
      </c>
      <c r="G84" s="26">
        <f t="shared" si="318"/>
        <v>0</v>
      </c>
      <c r="H84" s="25">
        <f t="shared" si="253"/>
        <v>0</v>
      </c>
      <c r="I84" s="13">
        <f t="shared" si="254"/>
        <v>0</v>
      </c>
      <c r="J84" s="45"/>
      <c r="K84" s="46"/>
      <c r="L84" s="45"/>
      <c r="M84" s="46"/>
      <c r="N84" s="45"/>
      <c r="O84" s="46"/>
      <c r="P84" s="47">
        <f t="shared" ref="P84:Q84" si="507">SUM(J84+L84+N84)</f>
        <v>0</v>
      </c>
      <c r="Q84" s="47">
        <f t="shared" si="507"/>
        <v>0</v>
      </c>
      <c r="R84" s="45"/>
      <c r="S84" s="46"/>
      <c r="T84" s="45"/>
      <c r="U84" s="46"/>
      <c r="V84" s="45"/>
      <c r="W84" s="46"/>
      <c r="X84" s="47">
        <f t="shared" ref="X84:Y84" si="508">SUM(R84+T84+V84)</f>
        <v>0</v>
      </c>
      <c r="Y84" s="47">
        <f t="shared" si="508"/>
        <v>0</v>
      </c>
      <c r="Z84" s="45"/>
      <c r="AA84" s="46"/>
      <c r="AB84" s="45"/>
      <c r="AC84" s="46"/>
      <c r="AD84" s="45"/>
      <c r="AE84" s="46"/>
      <c r="AF84" s="47">
        <f t="shared" ref="AF84:AG84" si="509">SUM(Z84+AB84+AD84)</f>
        <v>0</v>
      </c>
      <c r="AG84" s="47">
        <f t="shared" si="509"/>
        <v>0</v>
      </c>
      <c r="AH84" s="45"/>
      <c r="AI84" s="46"/>
      <c r="AJ84" s="45"/>
      <c r="AK84" s="46"/>
      <c r="AL84" s="45"/>
      <c r="AM84" s="46"/>
      <c r="AN84" s="47">
        <f t="shared" ref="AN84:AO84" si="510">SUM(AH84+AJ84+AL84)</f>
        <v>0</v>
      </c>
      <c r="AO84" s="47">
        <f t="shared" si="510"/>
        <v>0</v>
      </c>
      <c r="AP84" s="45"/>
      <c r="AQ84" s="46"/>
      <c r="AR84" s="45"/>
      <c r="AS84" s="46"/>
      <c r="AT84" s="45"/>
      <c r="AU84" s="46"/>
      <c r="AV84" s="47">
        <f t="shared" ref="AV84:AW84" si="511">SUM(AP84+AR84+AT84)</f>
        <v>0</v>
      </c>
      <c r="AW84" s="47">
        <f t="shared" si="511"/>
        <v>0</v>
      </c>
      <c r="AX84" s="45"/>
      <c r="AY84" s="46"/>
      <c r="AZ84" s="45"/>
      <c r="BA84" s="46"/>
      <c r="BB84" s="45"/>
      <c r="BC84" s="46"/>
      <c r="BD84" s="45"/>
      <c r="BE84" s="46"/>
      <c r="BF84" s="45"/>
      <c r="BG84" s="46"/>
      <c r="BH84" s="45"/>
      <c r="BI84" s="46"/>
      <c r="BJ84" s="47">
        <f t="shared" ref="BJ84:BK84" si="512">SUM(AX84+AZ84+BB84+BD84+BF84+BH84)</f>
        <v>0</v>
      </c>
      <c r="BK84" s="47">
        <f t="shared" si="512"/>
        <v>0</v>
      </c>
      <c r="BL84" s="48" t="str">
        <f t="shared" si="325"/>
        <v>#DIV/0!</v>
      </c>
      <c r="BM84" s="48" t="str">
        <f t="shared" si="326"/>
        <v>#DIV/0!</v>
      </c>
      <c r="BN84" s="49"/>
      <c r="BO84" s="43"/>
      <c r="BP84" s="43"/>
      <c r="BQ84" s="1" t="s">
        <v>214</v>
      </c>
      <c r="BR84" s="43"/>
    </row>
    <row r="85" ht="12.75" customHeight="1">
      <c r="A85" s="1">
        <v>34.0</v>
      </c>
      <c r="B85" s="55"/>
      <c r="C85" s="56"/>
      <c r="D85" s="56"/>
      <c r="E85" s="56"/>
      <c r="F85" s="57"/>
      <c r="G85" s="58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8"/>
      <c r="BM85" s="59"/>
      <c r="BN85" s="60"/>
      <c r="BO85" s="61"/>
      <c r="BP85" s="61"/>
      <c r="BQ85" s="61"/>
      <c r="BR85" s="61"/>
    </row>
    <row r="86" ht="12.75" customHeight="1">
      <c r="A86" s="1"/>
      <c r="B86" s="55"/>
      <c r="C86" s="56"/>
      <c r="D86" s="56"/>
      <c r="E86" s="56"/>
      <c r="F86" s="57"/>
      <c r="G86" s="58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8"/>
      <c r="BM86" s="59"/>
      <c r="BN86" s="60"/>
      <c r="BO86" s="61"/>
      <c r="BP86" s="61"/>
      <c r="BQ86" s="61"/>
      <c r="BR86" s="61"/>
    </row>
    <row r="87" ht="12.75" customHeight="1">
      <c r="A87" s="1"/>
      <c r="B87" s="55"/>
      <c r="C87" s="56"/>
      <c r="D87" s="56"/>
      <c r="E87" s="56"/>
      <c r="F87" s="57"/>
      <c r="G87" s="5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8"/>
      <c r="BM87" s="59"/>
      <c r="BN87" s="60"/>
      <c r="BO87" s="61"/>
      <c r="BP87" s="61"/>
      <c r="BQ87" s="61"/>
      <c r="BR87" s="61"/>
    </row>
    <row r="88" ht="12.75" customHeight="1">
      <c r="A88" s="1"/>
      <c r="B88" s="55"/>
      <c r="C88" s="56"/>
      <c r="D88" s="56"/>
      <c r="E88" s="56"/>
      <c r="F88" s="57"/>
      <c r="G88" s="58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8"/>
      <c r="BM88" s="59"/>
      <c r="BN88" s="60"/>
      <c r="BO88" s="61"/>
      <c r="BP88" s="61"/>
      <c r="BQ88" s="61"/>
      <c r="BR88" s="61"/>
    </row>
    <row r="89" ht="12.75" customHeight="1">
      <c r="A89" s="1"/>
      <c r="B89" s="55"/>
      <c r="C89" s="56"/>
      <c r="D89" s="56"/>
      <c r="E89" s="56"/>
      <c r="F89" s="57"/>
      <c r="G89" s="58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8"/>
      <c r="BM89" s="59"/>
      <c r="BN89" s="60"/>
      <c r="BO89" s="61"/>
      <c r="BP89" s="61"/>
      <c r="BQ89" s="61"/>
      <c r="BR89" s="61"/>
    </row>
    <row r="90" ht="12.75" customHeight="1">
      <c r="A90" s="1"/>
      <c r="B90" s="55"/>
      <c r="C90" s="56"/>
      <c r="D90" s="56"/>
      <c r="E90" s="56"/>
      <c r="F90" s="57"/>
      <c r="G90" s="58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8"/>
      <c r="BM90" s="59"/>
      <c r="BN90" s="60"/>
      <c r="BO90" s="61"/>
      <c r="BP90" s="61"/>
      <c r="BQ90" s="61"/>
      <c r="BR90" s="61"/>
    </row>
    <row r="91" ht="12.75" customHeight="1">
      <c r="A91" s="1"/>
      <c r="B91" s="55"/>
      <c r="C91" s="56"/>
      <c r="D91" s="56"/>
      <c r="E91" s="56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8"/>
      <c r="BM91" s="59"/>
      <c r="BN91" s="60"/>
      <c r="BO91" s="61"/>
      <c r="BP91" s="61"/>
      <c r="BQ91" s="61"/>
      <c r="BR91" s="61"/>
    </row>
    <row r="92" ht="12.75" customHeight="1">
      <c r="A92" s="1"/>
      <c r="B92" s="55"/>
      <c r="C92" s="56"/>
      <c r="D92" s="56"/>
      <c r="E92" s="56"/>
      <c r="F92" s="57"/>
      <c r="G92" s="58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8"/>
      <c r="BM92" s="59"/>
      <c r="BN92" s="60"/>
      <c r="BO92" s="61"/>
      <c r="BP92" s="61"/>
      <c r="BQ92" s="61"/>
      <c r="BR92" s="61"/>
    </row>
    <row r="93" ht="12.75" customHeight="1">
      <c r="A93" s="1"/>
      <c r="B93" s="55"/>
      <c r="C93" s="56"/>
      <c r="D93" s="56"/>
      <c r="E93" s="56"/>
      <c r="F93" s="57"/>
      <c r="G93" s="58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8"/>
      <c r="BM93" s="59"/>
      <c r="BN93" s="60"/>
      <c r="BO93" s="61"/>
      <c r="BP93" s="61"/>
      <c r="BQ93" s="61"/>
      <c r="BR93" s="61"/>
    </row>
    <row r="94" ht="12.75" customHeight="1">
      <c r="A94" s="1"/>
      <c r="B94" s="55"/>
      <c r="C94" s="56"/>
      <c r="D94" s="56"/>
      <c r="E94" s="56"/>
      <c r="F94" s="57"/>
      <c r="G94" s="58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8"/>
      <c r="BM94" s="59"/>
      <c r="BN94" s="60"/>
      <c r="BO94" s="61"/>
      <c r="BP94" s="61"/>
      <c r="BQ94" s="61"/>
      <c r="BR94" s="61"/>
    </row>
    <row r="95" ht="12.75" customHeight="1">
      <c r="A95" s="1"/>
      <c r="B95" s="55"/>
      <c r="C95" s="56"/>
      <c r="D95" s="56"/>
      <c r="E95" s="56"/>
      <c r="F95" s="57"/>
      <c r="G95" s="58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8"/>
      <c r="BM95" s="59"/>
      <c r="BN95" s="60"/>
      <c r="BO95" s="61"/>
      <c r="BP95" s="61"/>
      <c r="BQ95" s="61"/>
      <c r="BR95" s="61"/>
    </row>
    <row r="96" ht="12.75" customHeight="1">
      <c r="A96" s="1"/>
      <c r="B96" s="55"/>
      <c r="C96" s="56"/>
      <c r="D96" s="56"/>
      <c r="E96" s="56"/>
      <c r="F96" s="57"/>
      <c r="G96" s="58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8"/>
      <c r="BM96" s="59"/>
      <c r="BN96" s="60"/>
      <c r="BO96" s="61"/>
      <c r="BP96" s="61"/>
      <c r="BQ96" s="61"/>
      <c r="BR96" s="61"/>
    </row>
    <row r="97" ht="12.75" customHeight="1">
      <c r="A97" s="1"/>
      <c r="B97" s="55"/>
      <c r="C97" s="56"/>
      <c r="D97" s="56"/>
      <c r="E97" s="56"/>
      <c r="F97" s="57"/>
      <c r="G97" s="58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8"/>
      <c r="BM97" s="59"/>
      <c r="BN97" s="60"/>
      <c r="BO97" s="61"/>
      <c r="BP97" s="61"/>
      <c r="BQ97" s="61"/>
      <c r="BR97" s="61"/>
    </row>
    <row r="98" ht="12.75" customHeight="1">
      <c r="A98" s="1"/>
      <c r="B98" s="55"/>
      <c r="C98" s="56"/>
      <c r="D98" s="56"/>
      <c r="E98" s="56"/>
      <c r="F98" s="57"/>
      <c r="G98" s="58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8"/>
      <c r="BM98" s="59"/>
      <c r="BN98" s="60"/>
      <c r="BO98" s="61"/>
      <c r="BP98" s="61"/>
      <c r="BQ98" s="61"/>
      <c r="BR98" s="61"/>
    </row>
    <row r="99" ht="12.75" customHeight="1">
      <c r="A99" s="1"/>
      <c r="B99" s="55"/>
      <c r="C99" s="56"/>
      <c r="D99" s="56"/>
      <c r="E99" s="56"/>
      <c r="F99" s="57"/>
      <c r="G99" s="58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8"/>
      <c r="BM99" s="59"/>
      <c r="BN99" s="60"/>
      <c r="BO99" s="61"/>
      <c r="BP99" s="61"/>
      <c r="BQ99" s="61"/>
      <c r="BR99" s="61"/>
    </row>
    <row r="100" ht="12.75" customHeight="1">
      <c r="A100" s="1"/>
      <c r="B100" s="55"/>
      <c r="C100" s="56"/>
      <c r="D100" s="56"/>
      <c r="E100" s="56"/>
      <c r="F100" s="57"/>
      <c r="G100" s="58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8"/>
      <c r="BM100" s="59"/>
      <c r="BN100" s="60"/>
      <c r="BO100" s="61"/>
      <c r="BP100" s="61"/>
      <c r="BQ100" s="61"/>
      <c r="BR100" s="61"/>
    </row>
    <row r="101" ht="12.75" customHeight="1">
      <c r="A101" s="1"/>
      <c r="B101" s="55"/>
      <c r="C101" s="56"/>
      <c r="D101" s="56"/>
      <c r="E101" s="56"/>
      <c r="F101" s="57"/>
      <c r="G101" s="58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8"/>
      <c r="BM101" s="59"/>
      <c r="BN101" s="60"/>
      <c r="BO101" s="61"/>
      <c r="BP101" s="61"/>
      <c r="BQ101" s="61"/>
      <c r="BR101" s="61"/>
    </row>
    <row r="102" ht="12.75" customHeight="1">
      <c r="A102" s="1"/>
      <c r="B102" s="55"/>
      <c r="C102" s="56"/>
      <c r="D102" s="56"/>
      <c r="E102" s="56"/>
      <c r="F102" s="57"/>
      <c r="G102" s="58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8"/>
      <c r="BM102" s="59"/>
      <c r="BN102" s="60"/>
      <c r="BO102" s="61"/>
      <c r="BP102" s="61"/>
      <c r="BQ102" s="61"/>
      <c r="BR102" s="61"/>
    </row>
    <row r="103" ht="12.75" customHeight="1">
      <c r="A103" s="1"/>
      <c r="B103" s="55"/>
      <c r="C103" s="56"/>
      <c r="D103" s="56"/>
      <c r="E103" s="56"/>
      <c r="F103" s="57"/>
      <c r="G103" s="58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8"/>
      <c r="BM103" s="59"/>
      <c r="BN103" s="60"/>
      <c r="BO103" s="61"/>
      <c r="BP103" s="61"/>
      <c r="BQ103" s="61"/>
      <c r="BR103" s="61"/>
    </row>
    <row r="104" ht="12.75" customHeight="1">
      <c r="A104" s="1"/>
      <c r="B104" s="55"/>
      <c r="C104" s="56"/>
      <c r="D104" s="56"/>
      <c r="E104" s="56"/>
      <c r="F104" s="57"/>
      <c r="G104" s="58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8"/>
      <c r="BM104" s="59"/>
      <c r="BN104" s="60"/>
      <c r="BO104" s="61"/>
      <c r="BP104" s="61"/>
      <c r="BQ104" s="61"/>
      <c r="BR104" s="61"/>
    </row>
    <row r="105" ht="12.75" customHeight="1">
      <c r="A105" s="1"/>
      <c r="B105" s="55"/>
      <c r="C105" s="56"/>
      <c r="D105" s="56"/>
      <c r="E105" s="56"/>
      <c r="F105" s="57"/>
      <c r="G105" s="58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8"/>
      <c r="BM105" s="59"/>
      <c r="BN105" s="60"/>
      <c r="BO105" s="61"/>
      <c r="BP105" s="61"/>
      <c r="BQ105" s="61"/>
      <c r="BR105" s="61"/>
    </row>
    <row r="106" ht="12.75" customHeight="1">
      <c r="A106" s="1"/>
      <c r="B106" s="55"/>
      <c r="C106" s="56"/>
      <c r="D106" s="56"/>
      <c r="E106" s="56"/>
      <c r="F106" s="57"/>
      <c r="G106" s="58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8"/>
      <c r="BM106" s="59"/>
      <c r="BN106" s="60"/>
      <c r="BO106" s="61"/>
      <c r="BP106" s="61"/>
      <c r="BQ106" s="61"/>
      <c r="BR106" s="61"/>
    </row>
    <row r="107" ht="12.75" customHeight="1">
      <c r="A107" s="1"/>
      <c r="B107" s="55"/>
      <c r="C107" s="56"/>
      <c r="D107" s="56"/>
      <c r="E107" s="56"/>
      <c r="F107" s="57"/>
      <c r="G107" s="58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8"/>
      <c r="BM107" s="59"/>
      <c r="BN107" s="60"/>
      <c r="BO107" s="61"/>
      <c r="BP107" s="61"/>
      <c r="BQ107" s="61"/>
      <c r="BR107" s="61"/>
    </row>
    <row r="108" ht="12.75" customHeight="1">
      <c r="A108" s="1"/>
      <c r="B108" s="55"/>
      <c r="C108" s="56"/>
      <c r="D108" s="56"/>
      <c r="E108" s="56"/>
      <c r="F108" s="57"/>
      <c r="G108" s="58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8"/>
      <c r="BM108" s="59"/>
      <c r="BN108" s="60"/>
      <c r="BO108" s="61"/>
      <c r="BP108" s="61"/>
      <c r="BQ108" s="61"/>
      <c r="BR108" s="61"/>
    </row>
    <row r="109" ht="12.75" customHeight="1">
      <c r="A109" s="1"/>
      <c r="B109" s="55"/>
      <c r="C109" s="56"/>
      <c r="D109" s="56"/>
      <c r="E109" s="56"/>
      <c r="F109" s="57"/>
      <c r="G109" s="58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8"/>
      <c r="BM109" s="59"/>
      <c r="BN109" s="60"/>
      <c r="BO109" s="61"/>
      <c r="BP109" s="61"/>
      <c r="BQ109" s="61"/>
      <c r="BR109" s="61"/>
    </row>
    <row r="110" ht="12.75" customHeight="1">
      <c r="A110" s="1"/>
      <c r="B110" s="55"/>
      <c r="C110" s="56"/>
      <c r="D110" s="56"/>
      <c r="E110" s="56"/>
      <c r="F110" s="57"/>
      <c r="G110" s="58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8"/>
      <c r="BM110" s="59"/>
      <c r="BN110" s="60"/>
      <c r="BO110" s="61"/>
      <c r="BP110" s="61"/>
      <c r="BQ110" s="61"/>
      <c r="BR110" s="61"/>
    </row>
    <row r="111" ht="12.75" customHeight="1">
      <c r="A111" s="1"/>
      <c r="B111" s="55"/>
      <c r="C111" s="56"/>
      <c r="D111" s="56"/>
      <c r="E111" s="56"/>
      <c r="F111" s="57"/>
      <c r="G111" s="58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8"/>
      <c r="BM111" s="59"/>
      <c r="BN111" s="60"/>
      <c r="BO111" s="61"/>
      <c r="BP111" s="61"/>
      <c r="BQ111" s="61"/>
      <c r="BR111" s="61"/>
    </row>
    <row r="112" ht="12.75" customHeight="1">
      <c r="A112" s="1"/>
      <c r="B112" s="55"/>
      <c r="C112" s="56"/>
      <c r="D112" s="56"/>
      <c r="E112" s="56"/>
      <c r="F112" s="57"/>
      <c r="G112" s="58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8"/>
      <c r="BM112" s="59"/>
      <c r="BN112" s="60"/>
      <c r="BO112" s="61"/>
      <c r="BP112" s="61"/>
      <c r="BQ112" s="61"/>
      <c r="BR112" s="61"/>
    </row>
    <row r="113" ht="12.75" customHeight="1">
      <c r="A113" s="1"/>
      <c r="B113" s="55"/>
      <c r="C113" s="56"/>
      <c r="D113" s="56"/>
      <c r="E113" s="56"/>
      <c r="F113" s="57"/>
      <c r="G113" s="58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8"/>
      <c r="BM113" s="59"/>
      <c r="BN113" s="60"/>
      <c r="BO113" s="61"/>
      <c r="BP113" s="61"/>
      <c r="BQ113" s="61"/>
      <c r="BR113" s="61"/>
    </row>
    <row r="114" ht="12.75" customHeight="1">
      <c r="A114" s="1"/>
      <c r="B114" s="55"/>
      <c r="C114" s="56"/>
      <c r="D114" s="56"/>
      <c r="E114" s="56"/>
      <c r="F114" s="57"/>
      <c r="G114" s="58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8"/>
      <c r="BM114" s="59"/>
      <c r="BN114" s="60"/>
      <c r="BO114" s="61"/>
      <c r="BP114" s="61"/>
      <c r="BQ114" s="61"/>
      <c r="BR114" s="61"/>
    </row>
    <row r="115" ht="12.75" customHeight="1">
      <c r="A115" s="1"/>
      <c r="B115" s="55"/>
      <c r="C115" s="56"/>
      <c r="D115" s="56"/>
      <c r="E115" s="56"/>
      <c r="F115" s="57"/>
      <c r="G115" s="58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8"/>
      <c r="BM115" s="59"/>
      <c r="BN115" s="60"/>
      <c r="BO115" s="61"/>
      <c r="BP115" s="61"/>
      <c r="BQ115" s="61"/>
      <c r="BR115" s="61"/>
    </row>
    <row r="116" ht="12.75" customHeight="1">
      <c r="A116" s="1"/>
      <c r="B116" s="55"/>
      <c r="C116" s="56"/>
      <c r="D116" s="56"/>
      <c r="E116" s="56"/>
      <c r="F116" s="57"/>
      <c r="G116" s="58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8"/>
      <c r="BM116" s="59"/>
      <c r="BN116" s="60"/>
      <c r="BO116" s="61"/>
      <c r="BP116" s="61"/>
      <c r="BQ116" s="61"/>
      <c r="BR116" s="61"/>
    </row>
    <row r="117" ht="12.75" customHeight="1">
      <c r="A117" s="1"/>
      <c r="B117" s="55"/>
      <c r="C117" s="56"/>
      <c r="D117" s="56"/>
      <c r="E117" s="56"/>
      <c r="F117" s="57"/>
      <c r="G117" s="58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8"/>
      <c r="BM117" s="59"/>
      <c r="BN117" s="60"/>
      <c r="BO117" s="61"/>
      <c r="BP117" s="61"/>
      <c r="BQ117" s="61"/>
      <c r="BR117" s="61"/>
    </row>
    <row r="118" ht="12.75" customHeight="1">
      <c r="A118" s="1"/>
      <c r="B118" s="55"/>
      <c r="C118" s="56"/>
      <c r="D118" s="56"/>
      <c r="E118" s="56"/>
      <c r="F118" s="57"/>
      <c r="G118" s="58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8"/>
      <c r="BM118" s="59"/>
      <c r="BN118" s="60"/>
      <c r="BO118" s="61"/>
      <c r="BP118" s="61"/>
      <c r="BQ118" s="61"/>
      <c r="BR118" s="61"/>
    </row>
    <row r="119" ht="12.75" customHeight="1">
      <c r="A119" s="1"/>
      <c r="B119" s="55"/>
      <c r="C119" s="56"/>
      <c r="D119" s="56"/>
      <c r="E119" s="56"/>
      <c r="F119" s="57"/>
      <c r="G119" s="58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8"/>
      <c r="BM119" s="59"/>
      <c r="BN119" s="60"/>
      <c r="BO119" s="61"/>
      <c r="BP119" s="61"/>
      <c r="BQ119" s="61"/>
      <c r="BR119" s="61"/>
    </row>
    <row r="120" ht="12.75" customHeight="1">
      <c r="A120" s="1"/>
      <c r="B120" s="55"/>
      <c r="C120" s="56"/>
      <c r="D120" s="56"/>
      <c r="E120" s="56"/>
      <c r="F120" s="57"/>
      <c r="G120" s="58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8"/>
      <c r="BM120" s="59"/>
      <c r="BN120" s="60"/>
      <c r="BO120" s="61"/>
      <c r="BP120" s="61"/>
      <c r="BQ120" s="61"/>
      <c r="BR120" s="61"/>
    </row>
    <row r="121" ht="12.75" customHeight="1">
      <c r="A121" s="1"/>
      <c r="B121" s="55"/>
      <c r="C121" s="56"/>
      <c r="D121" s="56"/>
      <c r="E121" s="56"/>
      <c r="F121" s="57"/>
      <c r="G121" s="58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8"/>
      <c r="BM121" s="59"/>
      <c r="BN121" s="60"/>
      <c r="BO121" s="61"/>
      <c r="BP121" s="61"/>
      <c r="BQ121" s="61"/>
      <c r="BR121" s="61"/>
    </row>
    <row r="122" ht="12.75" customHeight="1">
      <c r="A122" s="1"/>
      <c r="B122" s="55"/>
      <c r="C122" s="56"/>
      <c r="D122" s="56"/>
      <c r="E122" s="56"/>
      <c r="F122" s="57"/>
      <c r="G122" s="58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8"/>
      <c r="BM122" s="59"/>
      <c r="BN122" s="60"/>
      <c r="BO122" s="61"/>
      <c r="BP122" s="61"/>
      <c r="BQ122" s="61"/>
      <c r="BR122" s="61"/>
    </row>
    <row r="123" ht="12.75" customHeight="1">
      <c r="A123" s="1"/>
      <c r="B123" s="55"/>
      <c r="C123" s="56"/>
      <c r="D123" s="56"/>
      <c r="E123" s="56"/>
      <c r="F123" s="57"/>
      <c r="G123" s="58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8"/>
      <c r="BM123" s="59"/>
      <c r="BN123" s="60"/>
      <c r="BO123" s="61"/>
      <c r="BP123" s="61"/>
      <c r="BQ123" s="61"/>
      <c r="BR123" s="61"/>
    </row>
    <row r="124" ht="12.75" customHeight="1">
      <c r="A124" s="1"/>
      <c r="B124" s="55"/>
      <c r="C124" s="56"/>
      <c r="D124" s="56"/>
      <c r="E124" s="56"/>
      <c r="F124" s="57"/>
      <c r="G124" s="58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8"/>
      <c r="BM124" s="59"/>
      <c r="BN124" s="60"/>
      <c r="BO124" s="61"/>
      <c r="BP124" s="61"/>
      <c r="BQ124" s="61"/>
      <c r="BR124" s="61"/>
    </row>
    <row r="125" ht="12.75" customHeight="1">
      <c r="A125" s="1"/>
      <c r="B125" s="55"/>
      <c r="C125" s="56"/>
      <c r="D125" s="56"/>
      <c r="E125" s="56"/>
      <c r="F125" s="57"/>
      <c r="G125" s="58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8"/>
      <c r="BM125" s="59"/>
      <c r="BN125" s="60"/>
      <c r="BO125" s="61"/>
      <c r="BP125" s="61"/>
      <c r="BQ125" s="61"/>
      <c r="BR125" s="61"/>
    </row>
    <row r="126" ht="12.75" customHeight="1">
      <c r="A126" s="1"/>
      <c r="B126" s="55"/>
      <c r="C126" s="56"/>
      <c r="D126" s="56"/>
      <c r="E126" s="56"/>
      <c r="F126" s="57"/>
      <c r="G126" s="58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8"/>
      <c r="BM126" s="59"/>
      <c r="BN126" s="60"/>
      <c r="BO126" s="61"/>
      <c r="BP126" s="61"/>
      <c r="BQ126" s="61"/>
      <c r="BR126" s="61"/>
    </row>
    <row r="127" ht="12.75" customHeight="1">
      <c r="A127" s="1"/>
      <c r="B127" s="55"/>
      <c r="C127" s="56"/>
      <c r="D127" s="56"/>
      <c r="E127" s="56"/>
      <c r="F127" s="57"/>
      <c r="G127" s="58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8"/>
      <c r="BM127" s="59"/>
      <c r="BN127" s="60"/>
      <c r="BO127" s="61"/>
      <c r="BP127" s="61"/>
      <c r="BQ127" s="61"/>
      <c r="BR127" s="61"/>
    </row>
    <row r="128" ht="12.75" customHeight="1">
      <c r="A128" s="1"/>
      <c r="B128" s="55"/>
      <c r="C128" s="56"/>
      <c r="D128" s="56"/>
      <c r="E128" s="56"/>
      <c r="F128" s="57"/>
      <c r="G128" s="58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8"/>
      <c r="BM128" s="59"/>
      <c r="BN128" s="60"/>
      <c r="BO128" s="61"/>
      <c r="BP128" s="61"/>
      <c r="BQ128" s="61"/>
      <c r="BR128" s="61"/>
    </row>
    <row r="129" ht="12.75" customHeight="1">
      <c r="A129" s="1"/>
      <c r="B129" s="55"/>
      <c r="C129" s="56"/>
      <c r="D129" s="56"/>
      <c r="E129" s="56"/>
      <c r="F129" s="57"/>
      <c r="G129" s="58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8"/>
      <c r="BM129" s="59"/>
      <c r="BN129" s="60"/>
      <c r="BO129" s="61"/>
      <c r="BP129" s="61"/>
      <c r="BQ129" s="61"/>
      <c r="BR129" s="61"/>
    </row>
    <row r="130" ht="12.75" customHeight="1">
      <c r="A130" s="1"/>
      <c r="B130" s="55"/>
      <c r="C130" s="56"/>
      <c r="D130" s="56"/>
      <c r="E130" s="56"/>
      <c r="F130" s="57"/>
      <c r="G130" s="58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8"/>
      <c r="BM130" s="59"/>
      <c r="BN130" s="60"/>
      <c r="BO130" s="61"/>
      <c r="BP130" s="61"/>
      <c r="BQ130" s="61"/>
      <c r="BR130" s="61"/>
    </row>
    <row r="131" ht="12.75" customHeight="1">
      <c r="A131" s="1"/>
      <c r="B131" s="55"/>
      <c r="C131" s="56"/>
      <c r="D131" s="56"/>
      <c r="E131" s="56"/>
      <c r="F131" s="57"/>
      <c r="G131" s="58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8"/>
      <c r="BM131" s="59"/>
      <c r="BN131" s="60"/>
      <c r="BO131" s="61"/>
      <c r="BP131" s="61"/>
      <c r="BQ131" s="61"/>
      <c r="BR131" s="61"/>
    </row>
    <row r="132" ht="12.75" customHeight="1">
      <c r="A132" s="1"/>
      <c r="B132" s="55"/>
      <c r="C132" s="56"/>
      <c r="D132" s="56"/>
      <c r="E132" s="56"/>
      <c r="F132" s="57"/>
      <c r="G132" s="58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8"/>
      <c r="BM132" s="59"/>
      <c r="BN132" s="60"/>
      <c r="BO132" s="61"/>
      <c r="BP132" s="61"/>
      <c r="BQ132" s="61"/>
      <c r="BR132" s="61"/>
    </row>
    <row r="133" ht="12.75" customHeight="1">
      <c r="A133" s="1"/>
      <c r="B133" s="55"/>
      <c r="C133" s="56"/>
      <c r="D133" s="56"/>
      <c r="E133" s="56"/>
      <c r="F133" s="57"/>
      <c r="G133" s="58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8"/>
      <c r="BM133" s="59"/>
      <c r="BN133" s="60"/>
      <c r="BO133" s="61"/>
      <c r="BP133" s="61"/>
      <c r="BQ133" s="61"/>
      <c r="BR133" s="61"/>
    </row>
    <row r="134" ht="12.75" customHeight="1">
      <c r="A134" s="1"/>
      <c r="B134" s="55"/>
      <c r="C134" s="56"/>
      <c r="D134" s="56"/>
      <c r="E134" s="56"/>
      <c r="F134" s="57"/>
      <c r="G134" s="58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8"/>
      <c r="BM134" s="59"/>
      <c r="BN134" s="60"/>
      <c r="BO134" s="61"/>
      <c r="BP134" s="61"/>
      <c r="BQ134" s="61"/>
      <c r="BR134" s="61"/>
    </row>
    <row r="135" ht="12.75" customHeight="1">
      <c r="A135" s="1"/>
      <c r="B135" s="55"/>
      <c r="C135" s="56"/>
      <c r="D135" s="56"/>
      <c r="E135" s="56"/>
      <c r="F135" s="57"/>
      <c r="G135" s="58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8"/>
      <c r="BM135" s="59"/>
      <c r="BN135" s="60"/>
      <c r="BO135" s="61"/>
      <c r="BP135" s="61"/>
      <c r="BQ135" s="61"/>
      <c r="BR135" s="61"/>
    </row>
    <row r="136" ht="12.75" customHeight="1">
      <c r="A136" s="1"/>
      <c r="B136" s="55"/>
      <c r="C136" s="56"/>
      <c r="D136" s="56"/>
      <c r="E136" s="56"/>
      <c r="F136" s="57"/>
      <c r="G136" s="58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8"/>
      <c r="BM136" s="59"/>
      <c r="BN136" s="60"/>
      <c r="BO136" s="61"/>
      <c r="BP136" s="61"/>
      <c r="BQ136" s="61"/>
      <c r="BR136" s="61"/>
    </row>
    <row r="137" ht="12.75" customHeight="1">
      <c r="A137" s="1"/>
      <c r="B137" s="55"/>
      <c r="C137" s="56"/>
      <c r="D137" s="56"/>
      <c r="E137" s="56"/>
      <c r="F137" s="57"/>
      <c r="G137" s="58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8"/>
      <c r="BM137" s="59"/>
      <c r="BN137" s="60"/>
      <c r="BO137" s="61"/>
      <c r="BP137" s="61"/>
      <c r="BQ137" s="61"/>
      <c r="BR137" s="61"/>
    </row>
    <row r="138" ht="12.75" customHeight="1">
      <c r="A138" s="1"/>
      <c r="B138" s="55"/>
      <c r="C138" s="56"/>
      <c r="D138" s="56"/>
      <c r="E138" s="56"/>
      <c r="F138" s="57"/>
      <c r="G138" s="58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8"/>
      <c r="BM138" s="59"/>
      <c r="BN138" s="60"/>
      <c r="BO138" s="61"/>
      <c r="BP138" s="61"/>
      <c r="BQ138" s="61"/>
      <c r="BR138" s="61"/>
    </row>
    <row r="139" ht="12.75" customHeight="1">
      <c r="A139" s="1"/>
      <c r="B139" s="55"/>
      <c r="C139" s="56"/>
      <c r="D139" s="56"/>
      <c r="E139" s="56"/>
      <c r="F139" s="57"/>
      <c r="G139" s="58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8"/>
      <c r="BM139" s="59"/>
      <c r="BN139" s="60"/>
      <c r="BO139" s="61"/>
      <c r="BP139" s="61"/>
      <c r="BQ139" s="61"/>
      <c r="BR139" s="61"/>
    </row>
    <row r="140" ht="12.75" customHeight="1">
      <c r="A140" s="1"/>
      <c r="B140" s="55"/>
      <c r="C140" s="56"/>
      <c r="D140" s="56"/>
      <c r="E140" s="56"/>
      <c r="F140" s="57"/>
      <c r="G140" s="58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8"/>
      <c r="BM140" s="59"/>
      <c r="BN140" s="60"/>
      <c r="BO140" s="61"/>
      <c r="BP140" s="61"/>
      <c r="BQ140" s="61"/>
      <c r="BR140" s="61"/>
    </row>
    <row r="141" ht="12.75" customHeight="1">
      <c r="A141" s="1"/>
      <c r="B141" s="55"/>
      <c r="C141" s="56"/>
      <c r="D141" s="56"/>
      <c r="E141" s="56"/>
      <c r="F141" s="57"/>
      <c r="G141" s="58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8"/>
      <c r="BM141" s="59"/>
      <c r="BN141" s="60"/>
      <c r="BO141" s="61"/>
      <c r="BP141" s="61"/>
      <c r="BQ141" s="61"/>
      <c r="BR141" s="61"/>
    </row>
    <row r="142" ht="12.75" customHeight="1">
      <c r="A142" s="1"/>
      <c r="B142" s="55"/>
      <c r="C142" s="56"/>
      <c r="D142" s="56"/>
      <c r="E142" s="56"/>
      <c r="F142" s="57"/>
      <c r="G142" s="58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8"/>
      <c r="BM142" s="59"/>
      <c r="BN142" s="60"/>
      <c r="BO142" s="61"/>
      <c r="BP142" s="61"/>
      <c r="BQ142" s="61"/>
      <c r="BR142" s="61"/>
    </row>
    <row r="143" ht="12.75" customHeight="1">
      <c r="A143" s="1"/>
      <c r="B143" s="55"/>
      <c r="C143" s="56"/>
      <c r="D143" s="56"/>
      <c r="E143" s="56"/>
      <c r="F143" s="57"/>
      <c r="G143" s="58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8"/>
      <c r="BM143" s="59"/>
      <c r="BN143" s="60"/>
      <c r="BO143" s="61"/>
      <c r="BP143" s="61"/>
      <c r="BQ143" s="61"/>
      <c r="BR143" s="61"/>
    </row>
    <row r="144" ht="12.75" customHeight="1">
      <c r="A144" s="1"/>
      <c r="B144" s="55"/>
      <c r="C144" s="56"/>
      <c r="D144" s="56"/>
      <c r="E144" s="56"/>
      <c r="F144" s="57"/>
      <c r="G144" s="58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8"/>
      <c r="BM144" s="59"/>
      <c r="BN144" s="60"/>
      <c r="BO144" s="61"/>
      <c r="BP144" s="61"/>
      <c r="BQ144" s="61"/>
      <c r="BR144" s="61"/>
    </row>
    <row r="145" ht="12.75" customHeight="1">
      <c r="A145" s="1"/>
      <c r="B145" s="55"/>
      <c r="C145" s="56"/>
      <c r="D145" s="56"/>
      <c r="E145" s="56"/>
      <c r="F145" s="57"/>
      <c r="G145" s="58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8"/>
      <c r="BM145" s="59"/>
      <c r="BN145" s="60"/>
      <c r="BO145" s="61"/>
      <c r="BP145" s="61"/>
      <c r="BQ145" s="61"/>
      <c r="BR145" s="61"/>
    </row>
    <row r="146" ht="12.75" customHeight="1">
      <c r="A146" s="1"/>
      <c r="B146" s="55"/>
      <c r="C146" s="56"/>
      <c r="D146" s="56"/>
      <c r="E146" s="56"/>
      <c r="F146" s="57"/>
      <c r="G146" s="58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8"/>
      <c r="BM146" s="59"/>
      <c r="BN146" s="60"/>
      <c r="BO146" s="61"/>
      <c r="BP146" s="61"/>
      <c r="BQ146" s="61"/>
      <c r="BR146" s="61"/>
    </row>
    <row r="147" ht="12.75" customHeight="1">
      <c r="A147" s="1"/>
      <c r="B147" s="55"/>
      <c r="C147" s="56"/>
      <c r="D147" s="56"/>
      <c r="E147" s="56"/>
      <c r="F147" s="57"/>
      <c r="G147" s="58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8"/>
      <c r="BM147" s="59"/>
      <c r="BN147" s="60"/>
      <c r="BO147" s="61"/>
      <c r="BP147" s="61"/>
      <c r="BQ147" s="61"/>
      <c r="BR147" s="61"/>
    </row>
    <row r="148" ht="12.75" customHeight="1">
      <c r="A148" s="1"/>
      <c r="B148" s="55"/>
      <c r="C148" s="56"/>
      <c r="D148" s="56"/>
      <c r="E148" s="56"/>
      <c r="F148" s="57"/>
      <c r="G148" s="58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8"/>
      <c r="BM148" s="59"/>
      <c r="BN148" s="60"/>
      <c r="BO148" s="61"/>
      <c r="BP148" s="61"/>
      <c r="BQ148" s="61"/>
      <c r="BR148" s="61"/>
    </row>
    <row r="149" ht="12.75" customHeight="1">
      <c r="A149" s="1"/>
      <c r="B149" s="55"/>
      <c r="C149" s="56"/>
      <c r="D149" s="56"/>
      <c r="E149" s="56"/>
      <c r="F149" s="57"/>
      <c r="G149" s="58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8"/>
      <c r="BM149" s="59"/>
      <c r="BN149" s="60"/>
      <c r="BO149" s="61"/>
      <c r="BP149" s="61"/>
      <c r="BQ149" s="61"/>
      <c r="BR149" s="61"/>
    </row>
    <row r="150" ht="12.75" customHeight="1">
      <c r="A150" s="1"/>
      <c r="B150" s="55"/>
      <c r="C150" s="56"/>
      <c r="D150" s="56"/>
      <c r="E150" s="56"/>
      <c r="F150" s="57"/>
      <c r="G150" s="58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8"/>
      <c r="BM150" s="59"/>
      <c r="BN150" s="60"/>
      <c r="BO150" s="61"/>
      <c r="BP150" s="61"/>
      <c r="BQ150" s="61"/>
      <c r="BR150" s="61"/>
    </row>
    <row r="151" ht="12.75" customHeight="1">
      <c r="A151" s="1"/>
      <c r="B151" s="55"/>
      <c r="C151" s="56"/>
      <c r="D151" s="56"/>
      <c r="E151" s="56"/>
      <c r="F151" s="57"/>
      <c r="G151" s="58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8"/>
      <c r="BM151" s="59"/>
      <c r="BN151" s="60"/>
      <c r="BO151" s="61"/>
      <c r="BP151" s="61"/>
      <c r="BQ151" s="61"/>
      <c r="BR151" s="61"/>
    </row>
    <row r="152" ht="12.75" customHeight="1">
      <c r="A152" s="1"/>
      <c r="B152" s="55"/>
      <c r="C152" s="56"/>
      <c r="D152" s="56"/>
      <c r="E152" s="56"/>
      <c r="F152" s="57"/>
      <c r="G152" s="58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8"/>
      <c r="BM152" s="59"/>
      <c r="BN152" s="60"/>
      <c r="BO152" s="61"/>
      <c r="BP152" s="61"/>
      <c r="BQ152" s="61"/>
      <c r="BR152" s="61"/>
    </row>
    <row r="153" ht="12.75" customHeight="1">
      <c r="A153" s="1"/>
      <c r="B153" s="55"/>
      <c r="C153" s="56"/>
      <c r="D153" s="56"/>
      <c r="E153" s="56"/>
      <c r="F153" s="57"/>
      <c r="G153" s="58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8"/>
      <c r="BM153" s="59"/>
      <c r="BN153" s="60"/>
      <c r="BO153" s="61"/>
      <c r="BP153" s="61"/>
      <c r="BQ153" s="61"/>
      <c r="BR153" s="61"/>
    </row>
    <row r="154" ht="12.75" customHeight="1">
      <c r="A154" s="1"/>
      <c r="B154" s="55"/>
      <c r="C154" s="56"/>
      <c r="D154" s="56"/>
      <c r="E154" s="56"/>
      <c r="F154" s="57"/>
      <c r="G154" s="58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8"/>
      <c r="BM154" s="59"/>
      <c r="BN154" s="60"/>
      <c r="BO154" s="61"/>
      <c r="BP154" s="61"/>
      <c r="BQ154" s="61"/>
      <c r="BR154" s="61"/>
    </row>
    <row r="155" ht="12.75" customHeight="1">
      <c r="A155" s="1"/>
      <c r="B155" s="55"/>
      <c r="C155" s="56"/>
      <c r="D155" s="56"/>
      <c r="E155" s="56"/>
      <c r="F155" s="57"/>
      <c r="G155" s="58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8"/>
      <c r="BM155" s="59"/>
      <c r="BN155" s="60"/>
      <c r="BO155" s="61"/>
      <c r="BP155" s="61"/>
      <c r="BQ155" s="61"/>
      <c r="BR155" s="61"/>
    </row>
    <row r="156" ht="12.75" customHeight="1">
      <c r="A156" s="1"/>
      <c r="B156" s="55"/>
      <c r="C156" s="56"/>
      <c r="D156" s="56"/>
      <c r="E156" s="56"/>
      <c r="F156" s="57"/>
      <c r="G156" s="58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8"/>
      <c r="BM156" s="59"/>
      <c r="BN156" s="60"/>
      <c r="BO156" s="61"/>
      <c r="BP156" s="61"/>
      <c r="BQ156" s="61"/>
      <c r="BR156" s="61"/>
    </row>
    <row r="157" ht="12.75" customHeight="1">
      <c r="A157" s="1"/>
      <c r="B157" s="55"/>
      <c r="C157" s="56"/>
      <c r="D157" s="56"/>
      <c r="E157" s="56"/>
      <c r="F157" s="57"/>
      <c r="G157" s="58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8"/>
      <c r="BM157" s="59"/>
      <c r="BN157" s="60"/>
      <c r="BO157" s="61"/>
      <c r="BP157" s="61"/>
      <c r="BQ157" s="61"/>
      <c r="BR157" s="61"/>
    </row>
    <row r="158" ht="12.75" customHeight="1">
      <c r="A158" s="1"/>
      <c r="B158" s="55"/>
      <c r="C158" s="56"/>
      <c r="D158" s="56"/>
      <c r="E158" s="56"/>
      <c r="F158" s="57"/>
      <c r="G158" s="58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8"/>
      <c r="BM158" s="59"/>
      <c r="BN158" s="60"/>
      <c r="BO158" s="61"/>
      <c r="BP158" s="61"/>
      <c r="BQ158" s="61"/>
      <c r="BR158" s="61"/>
    </row>
    <row r="159" ht="12.75" customHeight="1">
      <c r="A159" s="1"/>
      <c r="B159" s="55"/>
      <c r="C159" s="56"/>
      <c r="D159" s="56"/>
      <c r="E159" s="56"/>
      <c r="F159" s="57"/>
      <c r="G159" s="58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8"/>
      <c r="BM159" s="59"/>
      <c r="BN159" s="60"/>
      <c r="BO159" s="61"/>
      <c r="BP159" s="61"/>
      <c r="BQ159" s="61"/>
      <c r="BR159" s="61"/>
    </row>
    <row r="160" ht="12.75" customHeight="1">
      <c r="A160" s="1"/>
      <c r="B160" s="55"/>
      <c r="C160" s="56"/>
      <c r="D160" s="56"/>
      <c r="E160" s="56"/>
      <c r="F160" s="57"/>
      <c r="G160" s="58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8"/>
      <c r="BM160" s="59"/>
      <c r="BN160" s="60"/>
      <c r="BO160" s="61"/>
      <c r="BP160" s="61"/>
      <c r="BQ160" s="61"/>
      <c r="BR160" s="61"/>
    </row>
    <row r="161" ht="12.75" customHeight="1">
      <c r="A161" s="1"/>
      <c r="B161" s="55"/>
      <c r="C161" s="56"/>
      <c r="D161" s="56"/>
      <c r="E161" s="56"/>
      <c r="F161" s="57"/>
      <c r="G161" s="58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8"/>
      <c r="BM161" s="59"/>
      <c r="BN161" s="60"/>
      <c r="BO161" s="61"/>
      <c r="BP161" s="61"/>
      <c r="BQ161" s="61"/>
      <c r="BR161" s="61"/>
    </row>
    <row r="162" ht="12.75" customHeight="1">
      <c r="A162" s="1"/>
      <c r="B162" s="55"/>
      <c r="C162" s="56"/>
      <c r="D162" s="56"/>
      <c r="E162" s="56"/>
      <c r="F162" s="57"/>
      <c r="G162" s="58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8"/>
      <c r="BM162" s="59"/>
      <c r="BN162" s="60"/>
      <c r="BO162" s="61"/>
      <c r="BP162" s="61"/>
      <c r="BQ162" s="61"/>
      <c r="BR162" s="61"/>
    </row>
    <row r="163" ht="12.75" customHeight="1">
      <c r="A163" s="1"/>
      <c r="B163" s="55"/>
      <c r="C163" s="56"/>
      <c r="D163" s="56"/>
      <c r="E163" s="56"/>
      <c r="F163" s="57"/>
      <c r="G163" s="58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8"/>
      <c r="BM163" s="59"/>
      <c r="BN163" s="60"/>
      <c r="BO163" s="61"/>
      <c r="BP163" s="61"/>
      <c r="BQ163" s="61"/>
      <c r="BR163" s="61"/>
    </row>
    <row r="164" ht="12.75" customHeight="1">
      <c r="A164" s="1"/>
      <c r="B164" s="55"/>
      <c r="C164" s="56"/>
      <c r="D164" s="56"/>
      <c r="E164" s="56"/>
      <c r="F164" s="57"/>
      <c r="G164" s="58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8"/>
      <c r="BM164" s="59"/>
      <c r="BN164" s="60"/>
      <c r="BO164" s="61"/>
      <c r="BP164" s="61"/>
      <c r="BQ164" s="61"/>
      <c r="BR164" s="61"/>
    </row>
    <row r="165" ht="12.75" customHeight="1">
      <c r="A165" s="1"/>
      <c r="B165" s="55"/>
      <c r="C165" s="56"/>
      <c r="D165" s="56"/>
      <c r="E165" s="56"/>
      <c r="F165" s="57"/>
      <c r="G165" s="58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8"/>
      <c r="BM165" s="59"/>
      <c r="BN165" s="60"/>
      <c r="BO165" s="61"/>
      <c r="BP165" s="61"/>
      <c r="BQ165" s="61"/>
      <c r="BR165" s="61"/>
    </row>
    <row r="166" ht="12.75" customHeight="1">
      <c r="A166" s="1"/>
      <c r="B166" s="55"/>
      <c r="C166" s="56"/>
      <c r="D166" s="56"/>
      <c r="E166" s="56"/>
      <c r="F166" s="57"/>
      <c r="G166" s="58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8"/>
      <c r="BM166" s="59"/>
      <c r="BN166" s="60"/>
      <c r="BO166" s="61"/>
      <c r="BP166" s="61"/>
      <c r="BQ166" s="61"/>
      <c r="BR166" s="61"/>
    </row>
    <row r="167" ht="12.75" customHeight="1">
      <c r="A167" s="1"/>
      <c r="B167" s="55"/>
      <c r="C167" s="56"/>
      <c r="D167" s="56"/>
      <c r="E167" s="56"/>
      <c r="F167" s="57"/>
      <c r="G167" s="58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8"/>
      <c r="BM167" s="59"/>
      <c r="BN167" s="60"/>
      <c r="BO167" s="61"/>
      <c r="BP167" s="61"/>
      <c r="BQ167" s="61"/>
      <c r="BR167" s="61"/>
    </row>
    <row r="168" ht="12.75" customHeight="1">
      <c r="A168" s="1"/>
      <c r="B168" s="55"/>
      <c r="C168" s="56"/>
      <c r="D168" s="56"/>
      <c r="E168" s="56"/>
      <c r="F168" s="57"/>
      <c r="G168" s="58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8"/>
      <c r="BM168" s="59"/>
      <c r="BN168" s="60"/>
      <c r="BO168" s="61"/>
      <c r="BP168" s="61"/>
      <c r="BQ168" s="61"/>
      <c r="BR168" s="61"/>
    </row>
    <row r="169" ht="12.75" customHeight="1">
      <c r="A169" s="1"/>
      <c r="B169" s="55"/>
      <c r="C169" s="56"/>
      <c r="D169" s="56"/>
      <c r="E169" s="56"/>
      <c r="F169" s="57"/>
      <c r="G169" s="58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8"/>
      <c r="BM169" s="59"/>
      <c r="BN169" s="60"/>
      <c r="BO169" s="61"/>
      <c r="BP169" s="61"/>
      <c r="BQ169" s="61"/>
      <c r="BR169" s="61"/>
    </row>
    <row r="170" ht="12.75" customHeight="1">
      <c r="A170" s="1"/>
      <c r="B170" s="55"/>
      <c r="C170" s="56"/>
      <c r="D170" s="56"/>
      <c r="E170" s="56"/>
      <c r="F170" s="57"/>
      <c r="G170" s="58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8"/>
      <c r="BM170" s="59"/>
      <c r="BN170" s="60"/>
      <c r="BO170" s="61"/>
      <c r="BP170" s="61"/>
      <c r="BQ170" s="61"/>
      <c r="BR170" s="61"/>
    </row>
    <row r="171" ht="12.75" customHeight="1">
      <c r="A171" s="1"/>
      <c r="B171" s="55"/>
      <c r="C171" s="56"/>
      <c r="D171" s="56"/>
      <c r="E171" s="56"/>
      <c r="F171" s="57"/>
      <c r="G171" s="58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8"/>
      <c r="BM171" s="59"/>
      <c r="BN171" s="60"/>
      <c r="BO171" s="61"/>
      <c r="BP171" s="61"/>
      <c r="BQ171" s="61"/>
      <c r="BR171" s="61"/>
    </row>
    <row r="172" ht="12.75" customHeight="1">
      <c r="A172" s="1"/>
      <c r="B172" s="55"/>
      <c r="C172" s="56"/>
      <c r="D172" s="56"/>
      <c r="E172" s="56"/>
      <c r="F172" s="57"/>
      <c r="G172" s="58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8"/>
      <c r="BM172" s="59"/>
      <c r="BN172" s="60"/>
      <c r="BO172" s="61"/>
      <c r="BP172" s="61"/>
      <c r="BQ172" s="61"/>
      <c r="BR172" s="61"/>
    </row>
    <row r="173" ht="12.75" customHeight="1">
      <c r="A173" s="1"/>
      <c r="B173" s="55"/>
      <c r="C173" s="56"/>
      <c r="D173" s="56"/>
      <c r="E173" s="56"/>
      <c r="F173" s="57"/>
      <c r="G173" s="58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8"/>
      <c r="BM173" s="59"/>
      <c r="BN173" s="60"/>
      <c r="BO173" s="61"/>
      <c r="BP173" s="61"/>
      <c r="BQ173" s="61"/>
      <c r="BR173" s="61"/>
    </row>
    <row r="174" ht="12.75" customHeight="1">
      <c r="A174" s="1"/>
      <c r="B174" s="55"/>
      <c r="C174" s="56"/>
      <c r="D174" s="56"/>
      <c r="E174" s="56"/>
      <c r="F174" s="57"/>
      <c r="G174" s="58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8"/>
      <c r="BM174" s="59"/>
      <c r="BN174" s="60"/>
      <c r="BO174" s="61"/>
      <c r="BP174" s="61"/>
      <c r="BQ174" s="61"/>
      <c r="BR174" s="61"/>
    </row>
    <row r="175" ht="12.75" customHeight="1">
      <c r="A175" s="1"/>
      <c r="B175" s="55"/>
      <c r="C175" s="56"/>
      <c r="D175" s="56"/>
      <c r="E175" s="56"/>
      <c r="F175" s="57"/>
      <c r="G175" s="58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8"/>
      <c r="BM175" s="59"/>
      <c r="BN175" s="60"/>
      <c r="BO175" s="61"/>
      <c r="BP175" s="61"/>
      <c r="BQ175" s="61"/>
      <c r="BR175" s="61"/>
    </row>
    <row r="176" ht="12.75" customHeight="1">
      <c r="A176" s="1"/>
      <c r="B176" s="55"/>
      <c r="C176" s="56"/>
      <c r="D176" s="56"/>
      <c r="E176" s="56"/>
      <c r="F176" s="57"/>
      <c r="G176" s="58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8"/>
      <c r="BM176" s="59"/>
      <c r="BN176" s="60"/>
      <c r="BO176" s="61"/>
      <c r="BP176" s="61"/>
      <c r="BQ176" s="61"/>
      <c r="BR176" s="61"/>
    </row>
    <row r="177" ht="12.75" customHeight="1">
      <c r="A177" s="1"/>
      <c r="B177" s="55"/>
      <c r="C177" s="56"/>
      <c r="D177" s="56"/>
      <c r="E177" s="56"/>
      <c r="F177" s="57"/>
      <c r="G177" s="58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8"/>
      <c r="BM177" s="59"/>
      <c r="BN177" s="60"/>
      <c r="BO177" s="61"/>
      <c r="BP177" s="61"/>
      <c r="BQ177" s="61"/>
      <c r="BR177" s="61"/>
    </row>
    <row r="178" ht="12.75" customHeight="1">
      <c r="A178" s="1"/>
      <c r="B178" s="55"/>
      <c r="C178" s="56"/>
      <c r="D178" s="56"/>
      <c r="E178" s="56"/>
      <c r="F178" s="57"/>
      <c r="G178" s="58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8"/>
      <c r="BM178" s="59"/>
      <c r="BN178" s="60"/>
      <c r="BO178" s="61"/>
      <c r="BP178" s="61"/>
      <c r="BQ178" s="61"/>
      <c r="BR178" s="61"/>
    </row>
    <row r="179" ht="12.75" customHeight="1">
      <c r="A179" s="1"/>
      <c r="B179" s="55"/>
      <c r="C179" s="56"/>
      <c r="D179" s="56"/>
      <c r="E179" s="56"/>
      <c r="F179" s="57"/>
      <c r="G179" s="58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8"/>
      <c r="BM179" s="59"/>
      <c r="BN179" s="60"/>
      <c r="BO179" s="61"/>
      <c r="BP179" s="61"/>
      <c r="BQ179" s="61"/>
      <c r="BR179" s="61"/>
    </row>
    <row r="180" ht="12.75" customHeight="1">
      <c r="A180" s="1"/>
      <c r="B180" s="55"/>
      <c r="C180" s="56"/>
      <c r="D180" s="56"/>
      <c r="E180" s="56"/>
      <c r="F180" s="57"/>
      <c r="G180" s="58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8"/>
      <c r="BM180" s="59"/>
      <c r="BN180" s="60"/>
      <c r="BO180" s="61"/>
      <c r="BP180" s="61"/>
      <c r="BQ180" s="61"/>
      <c r="BR180" s="61"/>
    </row>
    <row r="181" ht="12.75" customHeight="1">
      <c r="A181" s="1"/>
      <c r="B181" s="55"/>
      <c r="C181" s="56"/>
      <c r="D181" s="56"/>
      <c r="E181" s="56"/>
      <c r="F181" s="57"/>
      <c r="G181" s="58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8"/>
      <c r="BM181" s="59"/>
      <c r="BN181" s="60"/>
      <c r="BO181" s="61"/>
      <c r="BP181" s="61"/>
      <c r="BQ181" s="61"/>
      <c r="BR181" s="61"/>
    </row>
    <row r="182" ht="12.75" customHeight="1">
      <c r="A182" s="1"/>
      <c r="B182" s="55"/>
      <c r="C182" s="56"/>
      <c r="D182" s="56"/>
      <c r="E182" s="56"/>
      <c r="F182" s="57"/>
      <c r="G182" s="58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8"/>
      <c r="BM182" s="59"/>
      <c r="BN182" s="60"/>
      <c r="BO182" s="61"/>
      <c r="BP182" s="61"/>
      <c r="BQ182" s="61"/>
      <c r="BR182" s="61"/>
    </row>
    <row r="183" ht="12.75" customHeight="1">
      <c r="A183" s="1"/>
      <c r="B183" s="55"/>
      <c r="C183" s="56"/>
      <c r="D183" s="56"/>
      <c r="E183" s="56"/>
      <c r="F183" s="57"/>
      <c r="G183" s="58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8"/>
      <c r="BM183" s="59"/>
      <c r="BN183" s="60"/>
      <c r="BO183" s="61"/>
      <c r="BP183" s="61"/>
      <c r="BQ183" s="61"/>
      <c r="BR183" s="61"/>
    </row>
    <row r="184" ht="12.75" customHeight="1">
      <c r="A184" s="1"/>
      <c r="B184" s="55"/>
      <c r="C184" s="56"/>
      <c r="D184" s="56"/>
      <c r="E184" s="56"/>
      <c r="F184" s="57"/>
      <c r="G184" s="58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8"/>
      <c r="BM184" s="59"/>
      <c r="BN184" s="60"/>
      <c r="BO184" s="61"/>
      <c r="BP184" s="61"/>
      <c r="BQ184" s="61"/>
      <c r="BR184" s="61"/>
    </row>
    <row r="185" ht="12.75" customHeight="1">
      <c r="A185" s="1"/>
      <c r="B185" s="55"/>
      <c r="C185" s="56"/>
      <c r="D185" s="56"/>
      <c r="E185" s="56"/>
      <c r="F185" s="57"/>
      <c r="G185" s="58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8"/>
      <c r="BM185" s="59"/>
      <c r="BN185" s="60"/>
      <c r="BO185" s="61"/>
      <c r="BP185" s="61"/>
      <c r="BQ185" s="61"/>
      <c r="BR185" s="61"/>
    </row>
    <row r="186" ht="12.75" customHeight="1">
      <c r="A186" s="1"/>
      <c r="B186" s="55"/>
      <c r="C186" s="56"/>
      <c r="D186" s="56"/>
      <c r="E186" s="56"/>
      <c r="F186" s="57"/>
      <c r="G186" s="58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8"/>
      <c r="BM186" s="59"/>
      <c r="BN186" s="60"/>
      <c r="BO186" s="61"/>
      <c r="BP186" s="61"/>
      <c r="BQ186" s="61"/>
      <c r="BR186" s="61"/>
    </row>
    <row r="187" ht="12.75" customHeight="1">
      <c r="A187" s="1"/>
      <c r="B187" s="55"/>
      <c r="C187" s="56"/>
      <c r="D187" s="56"/>
      <c r="E187" s="56"/>
      <c r="F187" s="57"/>
      <c r="G187" s="58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8"/>
      <c r="BM187" s="59"/>
      <c r="BN187" s="60"/>
      <c r="BO187" s="61"/>
      <c r="BP187" s="61"/>
      <c r="BQ187" s="61"/>
      <c r="BR187" s="61"/>
    </row>
    <row r="188" ht="12.75" customHeight="1">
      <c r="A188" s="1"/>
      <c r="B188" s="55"/>
      <c r="C188" s="56"/>
      <c r="D188" s="56"/>
      <c r="E188" s="56"/>
      <c r="F188" s="57"/>
      <c r="G188" s="58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8"/>
      <c r="BM188" s="59"/>
      <c r="BN188" s="60"/>
      <c r="BO188" s="61"/>
      <c r="BP188" s="61"/>
      <c r="BQ188" s="61"/>
      <c r="BR188" s="61"/>
    </row>
    <row r="189" ht="12.75" customHeight="1">
      <c r="A189" s="1"/>
      <c r="B189" s="55"/>
      <c r="C189" s="56"/>
      <c r="D189" s="56"/>
      <c r="E189" s="56"/>
      <c r="F189" s="57"/>
      <c r="G189" s="58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8"/>
      <c r="BM189" s="59"/>
      <c r="BN189" s="60"/>
      <c r="BO189" s="61"/>
      <c r="BP189" s="61"/>
      <c r="BQ189" s="61"/>
      <c r="BR189" s="61"/>
    </row>
    <row r="190" ht="12.75" customHeight="1">
      <c r="A190" s="1"/>
      <c r="B190" s="55"/>
      <c r="C190" s="56"/>
      <c r="D190" s="56"/>
      <c r="E190" s="56"/>
      <c r="F190" s="57"/>
      <c r="G190" s="58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8"/>
      <c r="BM190" s="59"/>
      <c r="BN190" s="60"/>
      <c r="BO190" s="61"/>
      <c r="BP190" s="61"/>
      <c r="BQ190" s="61"/>
      <c r="BR190" s="61"/>
    </row>
    <row r="191" ht="12.75" customHeight="1">
      <c r="A191" s="1"/>
      <c r="B191" s="55"/>
      <c r="C191" s="56"/>
      <c r="D191" s="56"/>
      <c r="E191" s="56"/>
      <c r="F191" s="57"/>
      <c r="G191" s="58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8"/>
      <c r="BM191" s="59"/>
      <c r="BN191" s="60"/>
      <c r="BO191" s="61"/>
      <c r="BP191" s="61"/>
      <c r="BQ191" s="61"/>
      <c r="BR191" s="61"/>
    </row>
    <row r="192" ht="12.75" customHeight="1">
      <c r="A192" s="1"/>
      <c r="B192" s="55"/>
      <c r="C192" s="56"/>
      <c r="D192" s="56"/>
      <c r="E192" s="56"/>
      <c r="F192" s="57"/>
      <c r="G192" s="58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8"/>
      <c r="BM192" s="59"/>
      <c r="BN192" s="60"/>
      <c r="BO192" s="61"/>
      <c r="BP192" s="61"/>
      <c r="BQ192" s="61"/>
      <c r="BR192" s="61"/>
    </row>
    <row r="193" ht="12.75" customHeight="1">
      <c r="A193" s="1"/>
      <c r="B193" s="55"/>
      <c r="C193" s="56"/>
      <c r="D193" s="56"/>
      <c r="E193" s="56"/>
      <c r="F193" s="57"/>
      <c r="G193" s="58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8"/>
      <c r="BM193" s="59"/>
      <c r="BN193" s="60"/>
      <c r="BO193" s="61"/>
      <c r="BP193" s="61"/>
      <c r="BQ193" s="61"/>
      <c r="BR193" s="61"/>
    </row>
    <row r="194" ht="12.75" customHeight="1">
      <c r="A194" s="1"/>
      <c r="B194" s="55"/>
      <c r="C194" s="56"/>
      <c r="D194" s="56"/>
      <c r="E194" s="56"/>
      <c r="F194" s="57"/>
      <c r="G194" s="58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8"/>
      <c r="BM194" s="59"/>
      <c r="BN194" s="60"/>
      <c r="BO194" s="61"/>
      <c r="BP194" s="61"/>
      <c r="BQ194" s="61"/>
      <c r="BR194" s="61"/>
    </row>
    <row r="195" ht="12.75" customHeight="1">
      <c r="A195" s="1"/>
      <c r="B195" s="55"/>
      <c r="C195" s="56"/>
      <c r="D195" s="56"/>
      <c r="E195" s="56"/>
      <c r="F195" s="57"/>
      <c r="G195" s="58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8"/>
      <c r="BM195" s="59"/>
      <c r="BN195" s="60"/>
      <c r="BO195" s="61"/>
      <c r="BP195" s="61"/>
      <c r="BQ195" s="61"/>
      <c r="BR195" s="61"/>
    </row>
    <row r="196" ht="12.75" customHeight="1">
      <c r="A196" s="1"/>
      <c r="B196" s="55"/>
      <c r="C196" s="56"/>
      <c r="D196" s="56"/>
      <c r="E196" s="56"/>
      <c r="F196" s="57"/>
      <c r="G196" s="58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8"/>
      <c r="BM196" s="59"/>
      <c r="BN196" s="60"/>
      <c r="BO196" s="61"/>
      <c r="BP196" s="61"/>
      <c r="BQ196" s="61"/>
      <c r="BR196" s="61"/>
    </row>
    <row r="197" ht="12.75" customHeight="1">
      <c r="A197" s="1"/>
      <c r="B197" s="55"/>
      <c r="C197" s="56"/>
      <c r="D197" s="56"/>
      <c r="E197" s="56"/>
      <c r="F197" s="57"/>
      <c r="G197" s="58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8"/>
      <c r="BM197" s="59"/>
      <c r="BN197" s="60"/>
      <c r="BO197" s="61"/>
      <c r="BP197" s="61"/>
      <c r="BQ197" s="61"/>
      <c r="BR197" s="61"/>
    </row>
    <row r="198" ht="12.75" customHeight="1">
      <c r="A198" s="1"/>
      <c r="B198" s="55"/>
      <c r="C198" s="56"/>
      <c r="D198" s="56"/>
      <c r="E198" s="56"/>
      <c r="F198" s="57"/>
      <c r="G198" s="58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8"/>
      <c r="BM198" s="59"/>
      <c r="BN198" s="60"/>
      <c r="BO198" s="61"/>
      <c r="BP198" s="61"/>
      <c r="BQ198" s="61"/>
      <c r="BR198" s="61"/>
    </row>
    <row r="199" ht="12.75" customHeight="1">
      <c r="A199" s="1"/>
      <c r="B199" s="55"/>
      <c r="C199" s="56"/>
      <c r="D199" s="56"/>
      <c r="E199" s="56"/>
      <c r="F199" s="57"/>
      <c r="G199" s="58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8"/>
      <c r="BM199" s="59"/>
      <c r="BN199" s="60"/>
      <c r="BO199" s="61"/>
      <c r="BP199" s="61"/>
      <c r="BQ199" s="61"/>
      <c r="BR199" s="61"/>
    </row>
    <row r="200" ht="12.75" customHeight="1">
      <c r="A200" s="1"/>
      <c r="B200" s="55"/>
      <c r="C200" s="56"/>
      <c r="D200" s="56"/>
      <c r="E200" s="56"/>
      <c r="F200" s="57"/>
      <c r="G200" s="58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8"/>
      <c r="BM200" s="59"/>
      <c r="BN200" s="60"/>
      <c r="BO200" s="61"/>
      <c r="BP200" s="61"/>
      <c r="BQ200" s="61"/>
      <c r="BR200" s="61"/>
    </row>
    <row r="201" ht="12.75" customHeight="1">
      <c r="A201" s="1"/>
      <c r="B201" s="55"/>
      <c r="C201" s="56"/>
      <c r="D201" s="56"/>
      <c r="E201" s="56"/>
      <c r="F201" s="57"/>
      <c r="G201" s="58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8"/>
      <c r="BM201" s="59"/>
      <c r="BN201" s="60"/>
      <c r="BO201" s="61"/>
      <c r="BP201" s="61"/>
      <c r="BQ201" s="61"/>
      <c r="BR201" s="61"/>
    </row>
    <row r="202" ht="12.75" customHeight="1">
      <c r="A202" s="1"/>
      <c r="B202" s="55"/>
      <c r="C202" s="56"/>
      <c r="D202" s="56"/>
      <c r="E202" s="56"/>
      <c r="F202" s="57"/>
      <c r="G202" s="58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8"/>
      <c r="BM202" s="59"/>
      <c r="BN202" s="60"/>
      <c r="BO202" s="61"/>
      <c r="BP202" s="61"/>
      <c r="BQ202" s="61"/>
      <c r="BR202" s="61"/>
    </row>
    <row r="203" ht="12.75" customHeight="1">
      <c r="A203" s="1"/>
      <c r="B203" s="55"/>
      <c r="C203" s="56"/>
      <c r="D203" s="56"/>
      <c r="E203" s="56"/>
      <c r="F203" s="57"/>
      <c r="G203" s="58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8"/>
      <c r="BM203" s="59"/>
      <c r="BN203" s="60"/>
      <c r="BO203" s="61"/>
      <c r="BP203" s="61"/>
      <c r="BQ203" s="61"/>
      <c r="BR203" s="61"/>
    </row>
    <row r="204" ht="12.75" customHeight="1">
      <c r="A204" s="1"/>
      <c r="B204" s="55"/>
      <c r="C204" s="56"/>
      <c r="D204" s="56"/>
      <c r="E204" s="56"/>
      <c r="F204" s="57"/>
      <c r="G204" s="58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8"/>
      <c r="BM204" s="59"/>
      <c r="BN204" s="60"/>
      <c r="BO204" s="61"/>
      <c r="BP204" s="61"/>
      <c r="BQ204" s="61"/>
      <c r="BR204" s="61"/>
    </row>
    <row r="205" ht="12.75" customHeight="1">
      <c r="A205" s="1"/>
      <c r="B205" s="55"/>
      <c r="C205" s="56"/>
      <c r="D205" s="56"/>
      <c r="E205" s="56"/>
      <c r="F205" s="57"/>
      <c r="G205" s="58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8"/>
      <c r="BM205" s="59"/>
      <c r="BN205" s="60"/>
      <c r="BO205" s="61"/>
      <c r="BP205" s="61"/>
      <c r="BQ205" s="61"/>
      <c r="BR205" s="61"/>
    </row>
    <row r="206" ht="12.75" customHeight="1">
      <c r="A206" s="1"/>
      <c r="B206" s="55"/>
      <c r="C206" s="56"/>
      <c r="D206" s="56"/>
      <c r="E206" s="56"/>
      <c r="F206" s="57"/>
      <c r="G206" s="58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8"/>
      <c r="BM206" s="59"/>
      <c r="BN206" s="60"/>
      <c r="BO206" s="61"/>
      <c r="BP206" s="61"/>
      <c r="BQ206" s="61"/>
      <c r="BR206" s="61"/>
    </row>
    <row r="207" ht="12.75" customHeight="1">
      <c r="A207" s="1"/>
      <c r="B207" s="55"/>
      <c r="C207" s="56"/>
      <c r="D207" s="56"/>
      <c r="E207" s="56"/>
      <c r="F207" s="57"/>
      <c r="G207" s="58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8"/>
      <c r="BM207" s="59"/>
      <c r="BN207" s="60"/>
      <c r="BO207" s="61"/>
      <c r="BP207" s="61"/>
      <c r="BQ207" s="61"/>
      <c r="BR207" s="61"/>
    </row>
    <row r="208" ht="12.75" customHeight="1">
      <c r="A208" s="1"/>
      <c r="B208" s="55"/>
      <c r="C208" s="56"/>
      <c r="D208" s="56"/>
      <c r="E208" s="56"/>
      <c r="F208" s="57"/>
      <c r="G208" s="58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8"/>
      <c r="BM208" s="59"/>
      <c r="BN208" s="60"/>
      <c r="BO208" s="61"/>
      <c r="BP208" s="61"/>
      <c r="BQ208" s="61"/>
      <c r="BR208" s="61"/>
    </row>
    <row r="209" ht="12.75" customHeight="1">
      <c r="A209" s="1"/>
      <c r="B209" s="55"/>
      <c r="C209" s="56"/>
      <c r="D209" s="56"/>
      <c r="E209" s="56"/>
      <c r="F209" s="57"/>
      <c r="G209" s="58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8"/>
      <c r="BM209" s="59"/>
      <c r="BN209" s="60"/>
      <c r="BO209" s="61"/>
      <c r="BP209" s="61"/>
      <c r="BQ209" s="61"/>
      <c r="BR209" s="61"/>
    </row>
    <row r="210" ht="12.75" customHeight="1">
      <c r="A210" s="1"/>
      <c r="B210" s="55"/>
      <c r="C210" s="56"/>
      <c r="D210" s="56"/>
      <c r="E210" s="56"/>
      <c r="F210" s="57"/>
      <c r="G210" s="58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8"/>
      <c r="BM210" s="59"/>
      <c r="BN210" s="60"/>
      <c r="BO210" s="61"/>
      <c r="BP210" s="61"/>
      <c r="BQ210" s="61"/>
      <c r="BR210" s="61"/>
    </row>
    <row r="211" ht="12.75" customHeight="1">
      <c r="A211" s="1"/>
      <c r="B211" s="55"/>
      <c r="C211" s="56"/>
      <c r="D211" s="56"/>
      <c r="E211" s="56"/>
      <c r="F211" s="57"/>
      <c r="G211" s="58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8"/>
      <c r="BM211" s="59"/>
      <c r="BN211" s="60"/>
      <c r="BO211" s="61"/>
      <c r="BP211" s="61"/>
      <c r="BQ211" s="61"/>
      <c r="BR211" s="61"/>
    </row>
    <row r="212" ht="12.75" customHeight="1">
      <c r="A212" s="1"/>
      <c r="B212" s="55"/>
      <c r="C212" s="56"/>
      <c r="D212" s="56"/>
      <c r="E212" s="56"/>
      <c r="F212" s="57"/>
      <c r="G212" s="58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8"/>
      <c r="BM212" s="59"/>
      <c r="BN212" s="60"/>
      <c r="BO212" s="61"/>
      <c r="BP212" s="61"/>
      <c r="BQ212" s="61"/>
      <c r="BR212" s="61"/>
    </row>
    <row r="213" ht="12.75" customHeight="1">
      <c r="A213" s="1"/>
      <c r="B213" s="55"/>
      <c r="C213" s="56"/>
      <c r="D213" s="56"/>
      <c r="E213" s="56"/>
      <c r="F213" s="57"/>
      <c r="G213" s="58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8"/>
      <c r="BM213" s="59"/>
      <c r="BN213" s="60"/>
      <c r="BO213" s="61"/>
      <c r="BP213" s="61"/>
      <c r="BQ213" s="61"/>
      <c r="BR213" s="61"/>
    </row>
    <row r="214" ht="12.75" customHeight="1">
      <c r="A214" s="1"/>
      <c r="B214" s="55"/>
      <c r="C214" s="56"/>
      <c r="D214" s="56"/>
      <c r="E214" s="56"/>
      <c r="F214" s="57"/>
      <c r="G214" s="58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8"/>
      <c r="BM214" s="59"/>
      <c r="BN214" s="60"/>
      <c r="BO214" s="61"/>
      <c r="BP214" s="61"/>
      <c r="BQ214" s="61"/>
      <c r="BR214" s="61"/>
    </row>
    <row r="215" ht="12.75" customHeight="1">
      <c r="A215" s="1"/>
      <c r="B215" s="55"/>
      <c r="C215" s="56"/>
      <c r="D215" s="56"/>
      <c r="E215" s="56"/>
      <c r="F215" s="57"/>
      <c r="G215" s="58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8"/>
      <c r="BM215" s="59"/>
      <c r="BN215" s="60"/>
      <c r="BO215" s="61"/>
      <c r="BP215" s="61"/>
      <c r="BQ215" s="61"/>
      <c r="BR215" s="61"/>
    </row>
    <row r="216" ht="12.75" customHeight="1">
      <c r="A216" s="1"/>
      <c r="B216" s="55"/>
      <c r="C216" s="56"/>
      <c r="D216" s="56"/>
      <c r="E216" s="56"/>
      <c r="F216" s="57"/>
      <c r="G216" s="58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8"/>
      <c r="BM216" s="59"/>
      <c r="BN216" s="60"/>
      <c r="BO216" s="61"/>
      <c r="BP216" s="61"/>
      <c r="BQ216" s="61"/>
      <c r="BR216" s="61"/>
    </row>
    <row r="217" ht="12.75" customHeight="1">
      <c r="A217" s="1"/>
      <c r="B217" s="55"/>
      <c r="C217" s="56"/>
      <c r="D217" s="56"/>
      <c r="E217" s="56"/>
      <c r="F217" s="57"/>
      <c r="G217" s="58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8"/>
      <c r="BM217" s="59"/>
      <c r="BN217" s="60"/>
      <c r="BO217" s="61"/>
      <c r="BP217" s="61"/>
      <c r="BQ217" s="61"/>
      <c r="BR217" s="61"/>
    </row>
    <row r="218" ht="12.75" customHeight="1">
      <c r="A218" s="1"/>
      <c r="B218" s="55"/>
      <c r="C218" s="56"/>
      <c r="D218" s="56"/>
      <c r="E218" s="56"/>
      <c r="F218" s="57"/>
      <c r="G218" s="58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8"/>
      <c r="BM218" s="59"/>
      <c r="BN218" s="60"/>
      <c r="BO218" s="61"/>
      <c r="BP218" s="61"/>
      <c r="BQ218" s="61"/>
      <c r="BR218" s="61"/>
    </row>
    <row r="219" ht="12.75" customHeight="1">
      <c r="A219" s="1"/>
      <c r="B219" s="55"/>
      <c r="C219" s="56"/>
      <c r="D219" s="56"/>
      <c r="E219" s="56"/>
      <c r="F219" s="57"/>
      <c r="G219" s="58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8"/>
      <c r="BM219" s="59"/>
      <c r="BN219" s="60"/>
      <c r="BO219" s="61"/>
      <c r="BP219" s="61"/>
      <c r="BQ219" s="61"/>
      <c r="BR219" s="61"/>
    </row>
    <row r="220" ht="12.75" customHeight="1">
      <c r="A220" s="1"/>
      <c r="B220" s="55"/>
      <c r="C220" s="56"/>
      <c r="D220" s="56"/>
      <c r="E220" s="56"/>
      <c r="F220" s="57"/>
      <c r="G220" s="58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8"/>
      <c r="BM220" s="59"/>
      <c r="BN220" s="60"/>
      <c r="BO220" s="61"/>
      <c r="BP220" s="61"/>
      <c r="BQ220" s="61"/>
      <c r="BR220" s="61"/>
    </row>
    <row r="221" ht="12.75" customHeight="1">
      <c r="A221" s="1"/>
      <c r="B221" s="55"/>
      <c r="C221" s="56"/>
      <c r="D221" s="56"/>
      <c r="E221" s="56"/>
      <c r="F221" s="57"/>
      <c r="G221" s="58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8"/>
      <c r="BM221" s="59"/>
      <c r="BN221" s="60"/>
      <c r="BO221" s="61"/>
      <c r="BP221" s="61"/>
      <c r="BQ221" s="61"/>
      <c r="BR221" s="61"/>
    </row>
    <row r="222" ht="12.75" customHeight="1">
      <c r="A222" s="1"/>
      <c r="B222" s="55"/>
      <c r="C222" s="56"/>
      <c r="D222" s="56"/>
      <c r="E222" s="56"/>
      <c r="F222" s="57"/>
      <c r="G222" s="58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8"/>
      <c r="BM222" s="59"/>
      <c r="BN222" s="60"/>
      <c r="BO222" s="61"/>
      <c r="BP222" s="61"/>
      <c r="BQ222" s="61"/>
      <c r="BR222" s="61"/>
    </row>
    <row r="223" ht="12.75" customHeight="1">
      <c r="A223" s="1"/>
      <c r="B223" s="55"/>
      <c r="C223" s="56"/>
      <c r="D223" s="56"/>
      <c r="E223" s="56"/>
      <c r="F223" s="57"/>
      <c r="G223" s="58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8"/>
      <c r="BM223" s="59"/>
      <c r="BN223" s="60"/>
      <c r="BO223" s="61"/>
      <c r="BP223" s="61"/>
      <c r="BQ223" s="61"/>
      <c r="BR223" s="61"/>
    </row>
    <row r="224" ht="12.75" customHeight="1">
      <c r="A224" s="1"/>
      <c r="B224" s="55"/>
      <c r="C224" s="56"/>
      <c r="D224" s="56"/>
      <c r="E224" s="56"/>
      <c r="F224" s="57"/>
      <c r="G224" s="58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8"/>
      <c r="BM224" s="59"/>
      <c r="BN224" s="60"/>
      <c r="BO224" s="61"/>
      <c r="BP224" s="61"/>
      <c r="BQ224" s="61"/>
      <c r="BR224" s="61"/>
    </row>
    <row r="225" ht="12.75" customHeight="1">
      <c r="A225" s="1"/>
      <c r="B225" s="55"/>
      <c r="C225" s="56"/>
      <c r="D225" s="56"/>
      <c r="E225" s="56"/>
      <c r="F225" s="57"/>
      <c r="G225" s="58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8"/>
      <c r="BM225" s="59"/>
      <c r="BN225" s="60"/>
      <c r="BO225" s="61"/>
      <c r="BP225" s="61"/>
      <c r="BQ225" s="61"/>
      <c r="BR225" s="61"/>
    </row>
    <row r="226" ht="12.75" customHeight="1">
      <c r="A226" s="1"/>
      <c r="B226" s="55"/>
      <c r="C226" s="56"/>
      <c r="D226" s="56"/>
      <c r="E226" s="56"/>
      <c r="F226" s="57"/>
      <c r="G226" s="58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8"/>
      <c r="BM226" s="59"/>
      <c r="BN226" s="60"/>
      <c r="BO226" s="61"/>
      <c r="BP226" s="61"/>
      <c r="BQ226" s="61"/>
      <c r="BR226" s="61"/>
    </row>
    <row r="227" ht="12.75" customHeight="1">
      <c r="A227" s="1"/>
      <c r="B227" s="55"/>
      <c r="C227" s="56"/>
      <c r="D227" s="56"/>
      <c r="E227" s="56"/>
      <c r="F227" s="57"/>
      <c r="G227" s="58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8"/>
      <c r="BM227" s="59"/>
      <c r="BN227" s="60"/>
      <c r="BO227" s="61"/>
      <c r="BP227" s="61"/>
      <c r="BQ227" s="61"/>
      <c r="BR227" s="61"/>
    </row>
    <row r="228" ht="12.75" customHeight="1">
      <c r="A228" s="1"/>
      <c r="B228" s="55"/>
      <c r="C228" s="56"/>
      <c r="D228" s="56"/>
      <c r="E228" s="56"/>
      <c r="F228" s="57"/>
      <c r="G228" s="58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8"/>
      <c r="BM228" s="59"/>
      <c r="BN228" s="60"/>
      <c r="BO228" s="61"/>
      <c r="BP228" s="61"/>
      <c r="BQ228" s="61"/>
      <c r="BR228" s="61"/>
    </row>
    <row r="229" ht="12.75" customHeight="1">
      <c r="A229" s="1"/>
      <c r="B229" s="55"/>
      <c r="C229" s="56"/>
      <c r="D229" s="56"/>
      <c r="E229" s="56"/>
      <c r="F229" s="57"/>
      <c r="G229" s="58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8"/>
      <c r="BM229" s="59"/>
      <c r="BN229" s="60"/>
      <c r="BO229" s="61"/>
      <c r="BP229" s="61"/>
      <c r="BQ229" s="61"/>
      <c r="BR229" s="61"/>
    </row>
    <row r="230" ht="12.75" customHeight="1">
      <c r="A230" s="1"/>
      <c r="B230" s="55"/>
      <c r="C230" s="56"/>
      <c r="D230" s="56"/>
      <c r="E230" s="56"/>
      <c r="F230" s="57"/>
      <c r="G230" s="58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8"/>
      <c r="BM230" s="59"/>
      <c r="BN230" s="60"/>
      <c r="BO230" s="61"/>
      <c r="BP230" s="61"/>
      <c r="BQ230" s="61"/>
      <c r="BR230" s="61"/>
    </row>
    <row r="231" ht="12.75" customHeight="1">
      <c r="A231" s="1"/>
      <c r="B231" s="55"/>
      <c r="C231" s="56"/>
      <c r="D231" s="56"/>
      <c r="E231" s="56"/>
      <c r="F231" s="57"/>
      <c r="G231" s="58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8"/>
      <c r="BM231" s="59"/>
      <c r="BN231" s="60"/>
      <c r="BO231" s="61"/>
      <c r="BP231" s="61"/>
      <c r="BQ231" s="61"/>
      <c r="BR231" s="61"/>
    </row>
    <row r="232" ht="12.75" customHeight="1">
      <c r="A232" s="1"/>
      <c r="B232" s="55"/>
      <c r="C232" s="56"/>
      <c r="D232" s="56"/>
      <c r="E232" s="56"/>
      <c r="F232" s="57"/>
      <c r="G232" s="58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8"/>
      <c r="BM232" s="59"/>
      <c r="BN232" s="60"/>
      <c r="BO232" s="61"/>
      <c r="BP232" s="61"/>
      <c r="BQ232" s="61"/>
      <c r="BR232" s="61"/>
    </row>
    <row r="233" ht="12.75" customHeight="1">
      <c r="A233" s="1"/>
      <c r="B233" s="55"/>
      <c r="C233" s="56"/>
      <c r="D233" s="56"/>
      <c r="E233" s="56"/>
      <c r="F233" s="57"/>
      <c r="G233" s="58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8"/>
      <c r="BM233" s="59"/>
      <c r="BN233" s="60"/>
      <c r="BO233" s="61"/>
      <c r="BP233" s="61"/>
      <c r="BQ233" s="61"/>
      <c r="BR233" s="61"/>
    </row>
    <row r="234" ht="12.75" customHeight="1">
      <c r="A234" s="1"/>
      <c r="B234" s="55"/>
      <c r="C234" s="56"/>
      <c r="D234" s="56"/>
      <c r="E234" s="56"/>
      <c r="F234" s="57"/>
      <c r="G234" s="58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8"/>
      <c r="BM234" s="59"/>
      <c r="BN234" s="60"/>
      <c r="BO234" s="61"/>
      <c r="BP234" s="61"/>
      <c r="BQ234" s="61"/>
      <c r="BR234" s="61"/>
    </row>
    <row r="235" ht="12.75" customHeight="1">
      <c r="A235" s="1"/>
      <c r="B235" s="55"/>
      <c r="C235" s="56"/>
      <c r="D235" s="56"/>
      <c r="E235" s="56"/>
      <c r="F235" s="57"/>
      <c r="G235" s="58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8"/>
      <c r="BM235" s="59"/>
      <c r="BN235" s="60"/>
      <c r="BO235" s="61"/>
      <c r="BP235" s="61"/>
      <c r="BQ235" s="61"/>
      <c r="BR235" s="61"/>
    </row>
    <row r="236" ht="12.75" customHeight="1">
      <c r="A236" s="1"/>
      <c r="B236" s="55"/>
      <c r="C236" s="56"/>
      <c r="D236" s="56"/>
      <c r="E236" s="56"/>
      <c r="F236" s="57"/>
      <c r="G236" s="58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8"/>
      <c r="BM236" s="59"/>
      <c r="BN236" s="60"/>
      <c r="BO236" s="61"/>
      <c r="BP236" s="61"/>
      <c r="BQ236" s="61"/>
      <c r="BR236" s="61"/>
    </row>
    <row r="237" ht="12.75" customHeight="1">
      <c r="A237" s="1"/>
      <c r="B237" s="55"/>
      <c r="C237" s="56"/>
      <c r="D237" s="56"/>
      <c r="E237" s="56"/>
      <c r="F237" s="57"/>
      <c r="G237" s="58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8"/>
      <c r="BM237" s="59"/>
      <c r="BN237" s="60"/>
      <c r="BO237" s="61"/>
      <c r="BP237" s="61"/>
      <c r="BQ237" s="61"/>
      <c r="BR237" s="61"/>
    </row>
    <row r="238" ht="12.75" customHeight="1">
      <c r="A238" s="1"/>
      <c r="B238" s="55"/>
      <c r="C238" s="56"/>
      <c r="D238" s="56"/>
      <c r="E238" s="56"/>
      <c r="F238" s="57"/>
      <c r="G238" s="58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8"/>
      <c r="BM238" s="59"/>
      <c r="BN238" s="60"/>
      <c r="BO238" s="61"/>
      <c r="BP238" s="61"/>
      <c r="BQ238" s="61"/>
      <c r="BR238" s="61"/>
    </row>
    <row r="239" ht="12.75" customHeight="1">
      <c r="A239" s="1"/>
      <c r="B239" s="55"/>
      <c r="C239" s="56"/>
      <c r="D239" s="56"/>
      <c r="E239" s="56"/>
      <c r="F239" s="57"/>
      <c r="G239" s="58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8"/>
      <c r="BM239" s="59"/>
      <c r="BN239" s="60"/>
      <c r="BO239" s="61"/>
      <c r="BP239" s="61"/>
      <c r="BQ239" s="61"/>
      <c r="BR239" s="61"/>
    </row>
    <row r="240" ht="12.75" customHeight="1">
      <c r="A240" s="1"/>
      <c r="B240" s="55"/>
      <c r="C240" s="56"/>
      <c r="D240" s="56"/>
      <c r="E240" s="56"/>
      <c r="F240" s="57"/>
      <c r="G240" s="58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8"/>
      <c r="BM240" s="59"/>
      <c r="BN240" s="60"/>
      <c r="BO240" s="61"/>
      <c r="BP240" s="61"/>
      <c r="BQ240" s="61"/>
      <c r="BR240" s="61"/>
    </row>
    <row r="241" ht="12.75" customHeight="1">
      <c r="A241" s="1"/>
      <c r="B241" s="55"/>
      <c r="C241" s="56"/>
      <c r="D241" s="56"/>
      <c r="E241" s="56"/>
      <c r="F241" s="57"/>
      <c r="G241" s="58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8"/>
      <c r="BM241" s="59"/>
      <c r="BN241" s="60"/>
      <c r="BO241" s="61"/>
      <c r="BP241" s="61"/>
      <c r="BQ241" s="61"/>
      <c r="BR241" s="61"/>
    </row>
    <row r="242" ht="12.75" customHeight="1">
      <c r="A242" s="1"/>
      <c r="B242" s="55"/>
      <c r="C242" s="56"/>
      <c r="D242" s="56"/>
      <c r="E242" s="56"/>
      <c r="F242" s="57"/>
      <c r="G242" s="58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8"/>
      <c r="BM242" s="59"/>
      <c r="BN242" s="60"/>
      <c r="BO242" s="61"/>
      <c r="BP242" s="61"/>
      <c r="BQ242" s="61"/>
      <c r="BR242" s="61"/>
    </row>
    <row r="243" ht="12.75" customHeight="1">
      <c r="A243" s="1"/>
      <c r="B243" s="55"/>
      <c r="C243" s="56"/>
      <c r="D243" s="56"/>
      <c r="E243" s="56"/>
      <c r="F243" s="57"/>
      <c r="G243" s="58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8"/>
      <c r="BM243" s="59"/>
      <c r="BN243" s="60"/>
      <c r="BO243" s="61"/>
      <c r="BP243" s="61"/>
      <c r="BQ243" s="61"/>
      <c r="BR243" s="61"/>
    </row>
    <row r="244" ht="12.75" customHeight="1">
      <c r="A244" s="1"/>
      <c r="B244" s="55"/>
      <c r="C244" s="56"/>
      <c r="D244" s="56"/>
      <c r="E244" s="56"/>
      <c r="F244" s="57"/>
      <c r="G244" s="58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8"/>
      <c r="BM244" s="59"/>
      <c r="BN244" s="60"/>
      <c r="BO244" s="61"/>
      <c r="BP244" s="61"/>
      <c r="BQ244" s="61"/>
      <c r="BR244" s="61"/>
    </row>
    <row r="245" ht="12.75" customHeight="1">
      <c r="A245" s="1"/>
      <c r="B245" s="55"/>
      <c r="C245" s="56"/>
      <c r="D245" s="56"/>
      <c r="E245" s="56"/>
      <c r="F245" s="57"/>
      <c r="G245" s="58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8"/>
      <c r="BM245" s="59"/>
      <c r="BN245" s="60"/>
      <c r="BO245" s="61"/>
      <c r="BP245" s="61"/>
      <c r="BQ245" s="61"/>
      <c r="BR245" s="61"/>
    </row>
    <row r="246" ht="12.75" customHeight="1">
      <c r="A246" s="1"/>
      <c r="B246" s="55"/>
      <c r="C246" s="56"/>
      <c r="D246" s="56"/>
      <c r="E246" s="56"/>
      <c r="F246" s="57"/>
      <c r="G246" s="58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8"/>
      <c r="BM246" s="59"/>
      <c r="BN246" s="60"/>
      <c r="BO246" s="61"/>
      <c r="BP246" s="61"/>
      <c r="BQ246" s="61"/>
      <c r="BR246" s="61"/>
    </row>
    <row r="247" ht="12.75" customHeight="1">
      <c r="A247" s="1"/>
      <c r="B247" s="55"/>
      <c r="C247" s="56"/>
      <c r="D247" s="56"/>
      <c r="E247" s="56"/>
      <c r="F247" s="57"/>
      <c r="G247" s="58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8"/>
      <c r="BM247" s="59"/>
      <c r="BN247" s="60"/>
      <c r="BO247" s="61"/>
      <c r="BP247" s="61"/>
      <c r="BQ247" s="61"/>
      <c r="BR247" s="61"/>
    </row>
    <row r="248" ht="12.75" customHeight="1">
      <c r="A248" s="1"/>
      <c r="B248" s="55"/>
      <c r="C248" s="56"/>
      <c r="D248" s="56"/>
      <c r="E248" s="56"/>
      <c r="F248" s="57"/>
      <c r="G248" s="58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8"/>
      <c r="BM248" s="59"/>
      <c r="BN248" s="60"/>
      <c r="BO248" s="61"/>
      <c r="BP248" s="61"/>
      <c r="BQ248" s="61"/>
      <c r="BR248" s="61"/>
    </row>
    <row r="249" ht="12.75" customHeight="1">
      <c r="A249" s="1"/>
      <c r="B249" s="55"/>
      <c r="C249" s="56"/>
      <c r="D249" s="56"/>
      <c r="E249" s="56"/>
      <c r="F249" s="57"/>
      <c r="G249" s="58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8"/>
      <c r="BM249" s="59"/>
      <c r="BN249" s="60"/>
      <c r="BO249" s="61"/>
      <c r="BP249" s="61"/>
      <c r="BQ249" s="61"/>
      <c r="BR249" s="61"/>
    </row>
    <row r="250" ht="12.75" customHeight="1">
      <c r="A250" s="1"/>
      <c r="B250" s="55"/>
      <c r="C250" s="56"/>
      <c r="D250" s="56"/>
      <c r="E250" s="56"/>
      <c r="F250" s="57"/>
      <c r="G250" s="58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8"/>
      <c r="BM250" s="59"/>
      <c r="BN250" s="60"/>
      <c r="BO250" s="61"/>
      <c r="BP250" s="61"/>
      <c r="BQ250" s="61"/>
      <c r="BR250" s="61"/>
    </row>
    <row r="251" ht="12.75" customHeight="1">
      <c r="A251" s="1"/>
      <c r="B251" s="55"/>
      <c r="C251" s="56"/>
      <c r="D251" s="56"/>
      <c r="E251" s="56"/>
      <c r="F251" s="57"/>
      <c r="G251" s="58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8"/>
      <c r="BM251" s="59"/>
      <c r="BN251" s="60"/>
      <c r="BO251" s="61"/>
      <c r="BP251" s="61"/>
      <c r="BQ251" s="61"/>
      <c r="BR251" s="61"/>
    </row>
    <row r="252" ht="12.75" customHeight="1">
      <c r="A252" s="1"/>
      <c r="B252" s="55"/>
      <c r="C252" s="56"/>
      <c r="D252" s="56"/>
      <c r="E252" s="56"/>
      <c r="F252" s="57"/>
      <c r="G252" s="58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8"/>
      <c r="BM252" s="59"/>
      <c r="BN252" s="60"/>
      <c r="BO252" s="61"/>
      <c r="BP252" s="61"/>
      <c r="BQ252" s="61"/>
      <c r="BR252" s="61"/>
    </row>
    <row r="253" ht="12.75" customHeight="1">
      <c r="A253" s="1"/>
      <c r="B253" s="55"/>
      <c r="C253" s="56"/>
      <c r="D253" s="56"/>
      <c r="E253" s="56"/>
      <c r="F253" s="57"/>
      <c r="G253" s="58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8"/>
      <c r="BM253" s="59"/>
      <c r="BN253" s="60"/>
      <c r="BO253" s="61"/>
      <c r="BP253" s="61"/>
      <c r="BQ253" s="61"/>
      <c r="BR253" s="61"/>
    </row>
    <row r="254" ht="12.75" customHeight="1">
      <c r="A254" s="1"/>
      <c r="B254" s="55"/>
      <c r="C254" s="56"/>
      <c r="D254" s="56"/>
      <c r="E254" s="56"/>
      <c r="F254" s="57"/>
      <c r="G254" s="58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8"/>
      <c r="BM254" s="59"/>
      <c r="BN254" s="60"/>
      <c r="BO254" s="61"/>
      <c r="BP254" s="61"/>
      <c r="BQ254" s="61"/>
      <c r="BR254" s="61"/>
    </row>
    <row r="255" ht="12.75" customHeight="1">
      <c r="A255" s="1"/>
      <c r="B255" s="55"/>
      <c r="C255" s="56"/>
      <c r="D255" s="56"/>
      <c r="E255" s="56"/>
      <c r="F255" s="57"/>
      <c r="G255" s="58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8"/>
      <c r="BM255" s="59"/>
      <c r="BN255" s="60"/>
      <c r="BO255" s="61"/>
      <c r="BP255" s="61"/>
      <c r="BQ255" s="61"/>
      <c r="BR255" s="61"/>
    </row>
    <row r="256" ht="12.75" customHeight="1">
      <c r="A256" s="1"/>
      <c r="B256" s="55"/>
      <c r="C256" s="56"/>
      <c r="D256" s="56"/>
      <c r="E256" s="56"/>
      <c r="F256" s="57"/>
      <c r="G256" s="58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8"/>
      <c r="BM256" s="59"/>
      <c r="BN256" s="60"/>
      <c r="BO256" s="61"/>
      <c r="BP256" s="61"/>
      <c r="BQ256" s="61"/>
      <c r="BR256" s="61"/>
    </row>
    <row r="257" ht="12.75" customHeight="1">
      <c r="A257" s="1"/>
      <c r="B257" s="55"/>
      <c r="C257" s="56"/>
      <c r="D257" s="56"/>
      <c r="E257" s="56"/>
      <c r="F257" s="57"/>
      <c r="G257" s="58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8"/>
      <c r="BM257" s="59"/>
      <c r="BN257" s="60"/>
      <c r="BO257" s="61"/>
      <c r="BP257" s="61"/>
      <c r="BQ257" s="61"/>
      <c r="BR257" s="61"/>
    </row>
    <row r="258" ht="12.75" customHeight="1">
      <c r="A258" s="1"/>
      <c r="B258" s="55"/>
      <c r="C258" s="56"/>
      <c r="D258" s="56"/>
      <c r="E258" s="56"/>
      <c r="F258" s="57"/>
      <c r="G258" s="58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8"/>
      <c r="BM258" s="59"/>
      <c r="BN258" s="60"/>
      <c r="BO258" s="61"/>
      <c r="BP258" s="61"/>
      <c r="BQ258" s="61"/>
      <c r="BR258" s="61"/>
    </row>
    <row r="259" ht="12.75" customHeight="1">
      <c r="A259" s="1"/>
      <c r="B259" s="55"/>
      <c r="C259" s="56"/>
      <c r="D259" s="56"/>
      <c r="E259" s="56"/>
      <c r="F259" s="57"/>
      <c r="G259" s="58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8"/>
      <c r="BM259" s="59"/>
      <c r="BN259" s="60"/>
      <c r="BO259" s="61"/>
      <c r="BP259" s="61"/>
      <c r="BQ259" s="61"/>
      <c r="BR259" s="61"/>
    </row>
    <row r="260" ht="12.75" customHeight="1">
      <c r="A260" s="1"/>
      <c r="B260" s="55"/>
      <c r="C260" s="56"/>
      <c r="D260" s="56"/>
      <c r="E260" s="56"/>
      <c r="F260" s="57"/>
      <c r="G260" s="58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8"/>
      <c r="BM260" s="59"/>
      <c r="BN260" s="60"/>
      <c r="BO260" s="61"/>
      <c r="BP260" s="61"/>
      <c r="BQ260" s="61"/>
      <c r="BR260" s="61"/>
    </row>
    <row r="261" ht="12.75" customHeight="1">
      <c r="A261" s="1"/>
      <c r="B261" s="55"/>
      <c r="C261" s="56"/>
      <c r="D261" s="56"/>
      <c r="E261" s="56"/>
      <c r="F261" s="57"/>
      <c r="G261" s="58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8"/>
      <c r="BM261" s="59"/>
      <c r="BN261" s="60"/>
      <c r="BO261" s="61"/>
      <c r="BP261" s="61"/>
      <c r="BQ261" s="61"/>
      <c r="BR261" s="61"/>
    </row>
    <row r="262" ht="12.75" customHeight="1">
      <c r="A262" s="1"/>
      <c r="B262" s="55"/>
      <c r="C262" s="56"/>
      <c r="D262" s="56"/>
      <c r="E262" s="56"/>
      <c r="F262" s="57"/>
      <c r="G262" s="58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8"/>
      <c r="BM262" s="59"/>
      <c r="BN262" s="60"/>
      <c r="BO262" s="61"/>
      <c r="BP262" s="61"/>
      <c r="BQ262" s="61"/>
      <c r="BR262" s="61"/>
    </row>
    <row r="263" ht="12.75" customHeight="1">
      <c r="A263" s="1"/>
      <c r="B263" s="55"/>
      <c r="C263" s="56"/>
      <c r="D263" s="56"/>
      <c r="E263" s="56"/>
      <c r="F263" s="57"/>
      <c r="G263" s="58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8"/>
      <c r="BM263" s="59"/>
      <c r="BN263" s="60"/>
      <c r="BO263" s="61"/>
      <c r="BP263" s="61"/>
      <c r="BQ263" s="61"/>
      <c r="BR263" s="61"/>
    </row>
    <row r="264" ht="12.75" customHeight="1">
      <c r="A264" s="1"/>
      <c r="B264" s="55"/>
      <c r="C264" s="56"/>
      <c r="D264" s="56"/>
      <c r="E264" s="56"/>
      <c r="F264" s="57"/>
      <c r="G264" s="58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8"/>
      <c r="BM264" s="59"/>
      <c r="BN264" s="60"/>
      <c r="BO264" s="61"/>
      <c r="BP264" s="61"/>
      <c r="BQ264" s="61"/>
      <c r="BR264" s="61"/>
    </row>
    <row r="265" ht="12.75" customHeight="1">
      <c r="A265" s="1"/>
      <c r="B265" s="55"/>
      <c r="C265" s="56"/>
      <c r="D265" s="56"/>
      <c r="E265" s="56"/>
      <c r="F265" s="57"/>
      <c r="G265" s="58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8"/>
      <c r="BM265" s="59"/>
      <c r="BN265" s="60"/>
      <c r="BO265" s="61"/>
      <c r="BP265" s="61"/>
      <c r="BQ265" s="61"/>
      <c r="BR265" s="61"/>
    </row>
    <row r="266" ht="12.75" customHeight="1">
      <c r="A266" s="1"/>
      <c r="B266" s="55"/>
      <c r="C266" s="56"/>
      <c r="D266" s="56"/>
      <c r="E266" s="56"/>
      <c r="F266" s="57"/>
      <c r="G266" s="58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8"/>
      <c r="BM266" s="59"/>
      <c r="BN266" s="60"/>
      <c r="BO266" s="61"/>
      <c r="BP266" s="61"/>
      <c r="BQ266" s="61"/>
      <c r="BR266" s="61"/>
    </row>
    <row r="267" ht="12.75" customHeight="1">
      <c r="A267" s="1"/>
      <c r="B267" s="55"/>
      <c r="C267" s="56"/>
      <c r="D267" s="56"/>
      <c r="E267" s="56"/>
      <c r="F267" s="57"/>
      <c r="G267" s="58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8"/>
      <c r="BM267" s="59"/>
      <c r="BN267" s="60"/>
      <c r="BO267" s="61"/>
      <c r="BP267" s="61"/>
      <c r="BQ267" s="61"/>
      <c r="BR267" s="61"/>
    </row>
    <row r="268" ht="12.75" customHeight="1">
      <c r="A268" s="1"/>
      <c r="B268" s="55"/>
      <c r="C268" s="56"/>
      <c r="D268" s="56"/>
      <c r="E268" s="56"/>
      <c r="F268" s="57"/>
      <c r="G268" s="58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8"/>
      <c r="BM268" s="59"/>
      <c r="BN268" s="60"/>
      <c r="BO268" s="61"/>
      <c r="BP268" s="61"/>
      <c r="BQ268" s="61"/>
      <c r="BR268" s="61"/>
    </row>
    <row r="269" ht="12.75" customHeight="1">
      <c r="A269" s="1"/>
      <c r="B269" s="55"/>
      <c r="C269" s="56"/>
      <c r="D269" s="56"/>
      <c r="E269" s="56"/>
      <c r="F269" s="57"/>
      <c r="G269" s="58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8"/>
      <c r="BM269" s="59"/>
      <c r="BN269" s="60"/>
      <c r="BO269" s="61"/>
      <c r="BP269" s="61"/>
      <c r="BQ269" s="61"/>
      <c r="BR269" s="61"/>
    </row>
    <row r="270" ht="12.75" customHeight="1">
      <c r="A270" s="1"/>
      <c r="B270" s="55"/>
      <c r="C270" s="56"/>
      <c r="D270" s="56"/>
      <c r="E270" s="56"/>
      <c r="F270" s="57"/>
      <c r="G270" s="58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8"/>
      <c r="BM270" s="59"/>
      <c r="BN270" s="60"/>
      <c r="BO270" s="61"/>
      <c r="BP270" s="61"/>
      <c r="BQ270" s="61"/>
      <c r="BR270" s="61"/>
    </row>
    <row r="271" ht="12.75" customHeight="1">
      <c r="A271" s="1"/>
      <c r="B271" s="55"/>
      <c r="C271" s="56"/>
      <c r="D271" s="56"/>
      <c r="E271" s="56"/>
      <c r="F271" s="57"/>
      <c r="G271" s="58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8"/>
      <c r="BM271" s="59"/>
      <c r="BN271" s="60"/>
      <c r="BO271" s="61"/>
      <c r="BP271" s="61"/>
      <c r="BQ271" s="61"/>
      <c r="BR271" s="61"/>
    </row>
    <row r="272" ht="12.75" customHeight="1">
      <c r="A272" s="1"/>
      <c r="B272" s="55"/>
      <c r="C272" s="56"/>
      <c r="D272" s="56"/>
      <c r="E272" s="56"/>
      <c r="F272" s="57"/>
      <c r="G272" s="58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8"/>
      <c r="BM272" s="59"/>
      <c r="BN272" s="60"/>
      <c r="BO272" s="61"/>
      <c r="BP272" s="61"/>
      <c r="BQ272" s="61"/>
      <c r="BR272" s="61"/>
    </row>
    <row r="273" ht="12.75" customHeight="1">
      <c r="A273" s="1"/>
      <c r="B273" s="55"/>
      <c r="C273" s="56"/>
      <c r="D273" s="56"/>
      <c r="E273" s="56"/>
      <c r="F273" s="57"/>
      <c r="G273" s="58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8"/>
      <c r="BM273" s="59"/>
      <c r="BN273" s="60"/>
      <c r="BO273" s="61"/>
      <c r="BP273" s="61"/>
      <c r="BQ273" s="61"/>
      <c r="BR273" s="61"/>
    </row>
    <row r="274" ht="12.75" customHeight="1">
      <c r="A274" s="1"/>
      <c r="B274" s="55"/>
      <c r="C274" s="56"/>
      <c r="D274" s="56"/>
      <c r="E274" s="56"/>
      <c r="F274" s="57"/>
      <c r="G274" s="58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8"/>
      <c r="BM274" s="59"/>
      <c r="BN274" s="60"/>
      <c r="BO274" s="61"/>
      <c r="BP274" s="61"/>
      <c r="BQ274" s="61"/>
      <c r="BR274" s="61"/>
    </row>
    <row r="275" ht="12.75" customHeight="1">
      <c r="A275" s="1"/>
      <c r="B275" s="55"/>
      <c r="C275" s="56"/>
      <c r="D275" s="56"/>
      <c r="E275" s="56"/>
      <c r="F275" s="57"/>
      <c r="G275" s="58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8"/>
      <c r="BM275" s="59"/>
      <c r="BN275" s="60"/>
      <c r="BO275" s="61"/>
      <c r="BP275" s="61"/>
      <c r="BQ275" s="61"/>
      <c r="BR275" s="61"/>
    </row>
    <row r="276" ht="12.75" customHeight="1">
      <c r="A276" s="1"/>
      <c r="B276" s="55"/>
      <c r="C276" s="56"/>
      <c r="D276" s="56"/>
      <c r="E276" s="56"/>
      <c r="F276" s="57"/>
      <c r="G276" s="58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8"/>
      <c r="BM276" s="59"/>
      <c r="BN276" s="60"/>
      <c r="BO276" s="61"/>
      <c r="BP276" s="61"/>
      <c r="BQ276" s="61"/>
      <c r="BR276" s="61"/>
    </row>
    <row r="277" ht="12.75" customHeight="1">
      <c r="A277" s="1"/>
      <c r="B277" s="55"/>
      <c r="C277" s="56"/>
      <c r="D277" s="56"/>
      <c r="E277" s="56"/>
      <c r="F277" s="57"/>
      <c r="G277" s="58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8"/>
      <c r="BM277" s="59"/>
      <c r="BN277" s="60"/>
      <c r="BO277" s="61"/>
      <c r="BP277" s="61"/>
      <c r="BQ277" s="61"/>
      <c r="BR277" s="61"/>
    </row>
    <row r="278" ht="12.75" customHeight="1">
      <c r="A278" s="1"/>
      <c r="B278" s="55"/>
      <c r="C278" s="56"/>
      <c r="D278" s="56"/>
      <c r="E278" s="56"/>
      <c r="F278" s="57"/>
      <c r="G278" s="58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8"/>
      <c r="BM278" s="59"/>
      <c r="BN278" s="60"/>
      <c r="BO278" s="61"/>
      <c r="BP278" s="61"/>
      <c r="BQ278" s="61"/>
      <c r="BR278" s="61"/>
    </row>
    <row r="279" ht="12.75" customHeight="1">
      <c r="A279" s="1"/>
      <c r="B279" s="55"/>
      <c r="C279" s="56"/>
      <c r="D279" s="56"/>
      <c r="E279" s="56"/>
      <c r="F279" s="57"/>
      <c r="G279" s="58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8"/>
      <c r="BM279" s="59"/>
      <c r="BN279" s="60"/>
      <c r="BO279" s="61"/>
      <c r="BP279" s="61"/>
      <c r="BQ279" s="61"/>
      <c r="BR279" s="61"/>
    </row>
    <row r="280" ht="12.75" customHeight="1">
      <c r="A280" s="1"/>
      <c r="B280" s="55"/>
      <c r="C280" s="56"/>
      <c r="D280" s="56"/>
      <c r="E280" s="56"/>
      <c r="F280" s="57"/>
      <c r="G280" s="58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8"/>
      <c r="BM280" s="59"/>
      <c r="BN280" s="60"/>
      <c r="BO280" s="61"/>
      <c r="BP280" s="61"/>
      <c r="BQ280" s="61"/>
      <c r="BR280" s="61"/>
    </row>
    <row r="281" ht="12.75" customHeight="1">
      <c r="A281" s="1"/>
      <c r="B281" s="55"/>
      <c r="C281" s="56"/>
      <c r="D281" s="56"/>
      <c r="E281" s="56"/>
      <c r="F281" s="57"/>
      <c r="G281" s="58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8"/>
      <c r="BM281" s="59"/>
      <c r="BN281" s="60"/>
      <c r="BO281" s="61"/>
      <c r="BP281" s="61"/>
      <c r="BQ281" s="61"/>
      <c r="BR281" s="61"/>
    </row>
    <row r="282" ht="12.75" customHeight="1">
      <c r="A282" s="1"/>
      <c r="B282" s="55"/>
      <c r="C282" s="56"/>
      <c r="D282" s="56"/>
      <c r="E282" s="56"/>
      <c r="F282" s="57"/>
      <c r="G282" s="58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8"/>
      <c r="BM282" s="59"/>
      <c r="BN282" s="60"/>
      <c r="BO282" s="61"/>
      <c r="BP282" s="61"/>
      <c r="BQ282" s="61"/>
      <c r="BR282" s="61"/>
    </row>
    <row r="283" ht="12.75" customHeight="1">
      <c r="A283" s="1"/>
      <c r="B283" s="55"/>
      <c r="C283" s="56"/>
      <c r="D283" s="56"/>
      <c r="E283" s="56"/>
      <c r="F283" s="57"/>
      <c r="G283" s="58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8"/>
      <c r="BM283" s="59"/>
      <c r="BN283" s="60"/>
      <c r="BO283" s="61"/>
      <c r="BP283" s="61"/>
      <c r="BQ283" s="61"/>
      <c r="BR283" s="61"/>
    </row>
    <row r="284" ht="12.75" customHeight="1">
      <c r="A284" s="1"/>
      <c r="B284" s="55"/>
      <c r="C284" s="56"/>
      <c r="D284" s="56"/>
      <c r="E284" s="56"/>
      <c r="F284" s="57"/>
      <c r="G284" s="58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8"/>
      <c r="BM284" s="59"/>
      <c r="BN284" s="60"/>
      <c r="BO284" s="61"/>
      <c r="BP284" s="61"/>
      <c r="BQ284" s="61"/>
      <c r="BR284" s="61"/>
    </row>
    <row r="285" ht="12.75" customHeight="1">
      <c r="A285" s="1"/>
      <c r="B285" s="55"/>
      <c r="C285" s="56"/>
      <c r="D285" s="56"/>
      <c r="E285" s="56"/>
      <c r="F285" s="57"/>
      <c r="G285" s="58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8"/>
      <c r="BM285" s="59"/>
      <c r="BN285" s="60"/>
      <c r="BO285" s="61"/>
      <c r="BP285" s="61"/>
      <c r="BQ285" s="61"/>
      <c r="BR285" s="61"/>
    </row>
    <row r="286" ht="12.75" customHeight="1">
      <c r="A286" s="1"/>
      <c r="B286" s="55"/>
      <c r="C286" s="56"/>
      <c r="D286" s="56"/>
      <c r="E286" s="56"/>
      <c r="F286" s="57"/>
      <c r="G286" s="58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8"/>
      <c r="BM286" s="59"/>
      <c r="BN286" s="60"/>
      <c r="BO286" s="61"/>
      <c r="BP286" s="61"/>
      <c r="BQ286" s="61"/>
      <c r="BR286" s="61"/>
    </row>
    <row r="287" ht="12.75" customHeight="1">
      <c r="A287" s="1"/>
      <c r="B287" s="55"/>
      <c r="C287" s="56"/>
      <c r="D287" s="56"/>
      <c r="E287" s="56"/>
      <c r="F287" s="57"/>
      <c r="G287" s="58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8"/>
      <c r="BM287" s="59"/>
      <c r="BN287" s="60"/>
      <c r="BO287" s="61"/>
      <c r="BP287" s="61"/>
      <c r="BQ287" s="61"/>
      <c r="BR287" s="61"/>
    </row>
    <row r="288" ht="12.75" customHeight="1">
      <c r="A288" s="1"/>
      <c r="B288" s="55"/>
      <c r="C288" s="56"/>
      <c r="D288" s="56"/>
      <c r="E288" s="56"/>
      <c r="F288" s="57"/>
      <c r="G288" s="58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8"/>
      <c r="BM288" s="59"/>
      <c r="BN288" s="60"/>
      <c r="BO288" s="61"/>
      <c r="BP288" s="61"/>
      <c r="BQ288" s="61"/>
      <c r="BR288" s="61"/>
    </row>
    <row r="289" ht="12.75" customHeight="1">
      <c r="A289" s="1"/>
      <c r="B289" s="55"/>
      <c r="C289" s="56"/>
      <c r="D289" s="56"/>
      <c r="E289" s="56"/>
      <c r="F289" s="57"/>
      <c r="G289" s="58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8"/>
      <c r="BM289" s="59"/>
      <c r="BN289" s="60"/>
      <c r="BO289" s="61"/>
      <c r="BP289" s="61"/>
      <c r="BQ289" s="61"/>
      <c r="BR289" s="61"/>
    </row>
    <row r="290" ht="12.75" customHeight="1">
      <c r="A290" s="1"/>
      <c r="B290" s="55"/>
      <c r="C290" s="56"/>
      <c r="D290" s="56"/>
      <c r="E290" s="56"/>
      <c r="F290" s="57"/>
      <c r="G290" s="58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8"/>
      <c r="BM290" s="59"/>
      <c r="BN290" s="60"/>
      <c r="BO290" s="61"/>
      <c r="BP290" s="61"/>
      <c r="BQ290" s="61"/>
      <c r="BR290" s="61"/>
    </row>
    <row r="291" ht="12.75" customHeight="1">
      <c r="A291" s="1"/>
      <c r="B291" s="55"/>
      <c r="C291" s="56"/>
      <c r="D291" s="56"/>
      <c r="E291" s="56"/>
      <c r="F291" s="57"/>
      <c r="G291" s="58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8"/>
      <c r="BM291" s="59"/>
      <c r="BN291" s="60"/>
      <c r="BO291" s="61"/>
      <c r="BP291" s="61"/>
      <c r="BQ291" s="61"/>
      <c r="BR291" s="61"/>
    </row>
    <row r="292" ht="12.75" customHeight="1">
      <c r="A292" s="1"/>
      <c r="B292" s="55"/>
      <c r="C292" s="56"/>
      <c r="D292" s="56"/>
      <c r="E292" s="56"/>
      <c r="F292" s="57"/>
      <c r="G292" s="58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8"/>
      <c r="BM292" s="59"/>
      <c r="BN292" s="60"/>
      <c r="BO292" s="61"/>
      <c r="BP292" s="61"/>
      <c r="BQ292" s="61"/>
      <c r="BR292" s="61"/>
    </row>
    <row r="293" ht="12.75" customHeight="1">
      <c r="A293" s="1"/>
      <c r="B293" s="55"/>
      <c r="C293" s="56"/>
      <c r="D293" s="56"/>
      <c r="E293" s="56"/>
      <c r="F293" s="57"/>
      <c r="G293" s="58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8"/>
      <c r="BM293" s="59"/>
      <c r="BN293" s="60"/>
      <c r="BO293" s="61"/>
      <c r="BP293" s="61"/>
      <c r="BQ293" s="61"/>
      <c r="BR293" s="61"/>
    </row>
    <row r="294" ht="12.75" customHeight="1">
      <c r="A294" s="1"/>
      <c r="B294" s="55"/>
      <c r="C294" s="56"/>
      <c r="D294" s="56"/>
      <c r="E294" s="56"/>
      <c r="F294" s="57"/>
      <c r="G294" s="58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8"/>
      <c r="BM294" s="59"/>
      <c r="BN294" s="60"/>
      <c r="BO294" s="61"/>
      <c r="BP294" s="61"/>
      <c r="BQ294" s="61"/>
      <c r="BR294" s="61"/>
    </row>
    <row r="295" ht="12.75" customHeight="1">
      <c r="A295" s="1"/>
      <c r="B295" s="55"/>
      <c r="C295" s="56"/>
      <c r="D295" s="56"/>
      <c r="E295" s="56"/>
      <c r="F295" s="57"/>
      <c r="G295" s="58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8"/>
      <c r="BM295" s="59"/>
      <c r="BN295" s="60"/>
      <c r="BO295" s="61"/>
      <c r="BP295" s="61"/>
      <c r="BQ295" s="61"/>
      <c r="BR295" s="61"/>
    </row>
    <row r="296" ht="12.75" customHeight="1">
      <c r="A296" s="1"/>
      <c r="B296" s="55"/>
      <c r="C296" s="56"/>
      <c r="D296" s="56"/>
      <c r="E296" s="56"/>
      <c r="F296" s="57"/>
      <c r="G296" s="58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8"/>
      <c r="BM296" s="59"/>
      <c r="BN296" s="60"/>
      <c r="BO296" s="61"/>
      <c r="BP296" s="61"/>
      <c r="BQ296" s="61"/>
      <c r="BR296" s="61"/>
    </row>
    <row r="297" ht="12.75" customHeight="1">
      <c r="A297" s="1"/>
      <c r="B297" s="55"/>
      <c r="C297" s="56"/>
      <c r="D297" s="56"/>
      <c r="E297" s="56"/>
      <c r="F297" s="57"/>
      <c r="G297" s="58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8"/>
      <c r="BM297" s="59"/>
      <c r="BN297" s="60"/>
      <c r="BO297" s="61"/>
      <c r="BP297" s="61"/>
      <c r="BQ297" s="61"/>
      <c r="BR297" s="61"/>
    </row>
    <row r="298" ht="12.75" customHeight="1">
      <c r="A298" s="1"/>
      <c r="B298" s="55"/>
      <c r="C298" s="56"/>
      <c r="D298" s="56"/>
      <c r="E298" s="56"/>
      <c r="F298" s="57"/>
      <c r="G298" s="58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8"/>
      <c r="BM298" s="59"/>
      <c r="BN298" s="60"/>
      <c r="BO298" s="61"/>
      <c r="BP298" s="61"/>
      <c r="BQ298" s="61"/>
      <c r="BR298" s="61"/>
    </row>
    <row r="299" ht="12.75" customHeight="1">
      <c r="A299" s="1"/>
      <c r="B299" s="55"/>
      <c r="C299" s="56"/>
      <c r="D299" s="56"/>
      <c r="E299" s="56"/>
      <c r="F299" s="57"/>
      <c r="G299" s="58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8"/>
      <c r="BM299" s="59"/>
      <c r="BN299" s="60"/>
      <c r="BO299" s="61"/>
      <c r="BP299" s="61"/>
      <c r="BQ299" s="61"/>
      <c r="BR299" s="61"/>
    </row>
    <row r="300" ht="12.75" customHeight="1">
      <c r="A300" s="1"/>
      <c r="B300" s="55"/>
      <c r="C300" s="56"/>
      <c r="D300" s="56"/>
      <c r="E300" s="56"/>
      <c r="F300" s="57"/>
      <c r="G300" s="58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8"/>
      <c r="BM300" s="59"/>
      <c r="BN300" s="60"/>
      <c r="BO300" s="61"/>
      <c r="BP300" s="61"/>
      <c r="BQ300" s="61"/>
      <c r="BR300" s="61"/>
    </row>
    <row r="301" ht="12.75" customHeight="1">
      <c r="A301" s="1"/>
      <c r="B301" s="55"/>
      <c r="C301" s="56"/>
      <c r="D301" s="56"/>
      <c r="E301" s="56"/>
      <c r="F301" s="57"/>
      <c r="G301" s="58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8"/>
      <c r="BM301" s="59"/>
      <c r="BN301" s="60"/>
      <c r="BO301" s="61"/>
      <c r="BP301" s="61"/>
      <c r="BQ301" s="61"/>
      <c r="BR301" s="61"/>
    </row>
    <row r="302" ht="12.75" customHeight="1">
      <c r="A302" s="1"/>
      <c r="B302" s="55"/>
      <c r="C302" s="56"/>
      <c r="D302" s="56"/>
      <c r="E302" s="56"/>
      <c r="F302" s="57"/>
      <c r="G302" s="58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8"/>
      <c r="BM302" s="59"/>
      <c r="BN302" s="60"/>
      <c r="BO302" s="61"/>
      <c r="BP302" s="61"/>
      <c r="BQ302" s="61"/>
      <c r="BR302" s="61"/>
    </row>
    <row r="303" ht="12.75" customHeight="1">
      <c r="A303" s="1"/>
      <c r="B303" s="55"/>
      <c r="C303" s="56"/>
      <c r="D303" s="56"/>
      <c r="E303" s="56"/>
      <c r="F303" s="57"/>
      <c r="G303" s="58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8"/>
      <c r="BM303" s="59"/>
      <c r="BN303" s="60"/>
      <c r="BO303" s="61"/>
      <c r="BP303" s="61"/>
      <c r="BQ303" s="61"/>
      <c r="BR303" s="61"/>
    </row>
    <row r="304" ht="12.75" customHeight="1">
      <c r="A304" s="1"/>
      <c r="B304" s="55"/>
      <c r="C304" s="56"/>
      <c r="D304" s="56"/>
      <c r="E304" s="56"/>
      <c r="F304" s="57"/>
      <c r="G304" s="58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8"/>
      <c r="BM304" s="59"/>
      <c r="BN304" s="60"/>
      <c r="BO304" s="61"/>
      <c r="BP304" s="61"/>
      <c r="BQ304" s="61"/>
      <c r="BR304" s="61"/>
    </row>
    <row r="305" ht="12.75" customHeight="1">
      <c r="A305" s="1"/>
      <c r="B305" s="55"/>
      <c r="C305" s="56"/>
      <c r="D305" s="56"/>
      <c r="E305" s="56"/>
      <c r="F305" s="57"/>
      <c r="G305" s="58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8"/>
      <c r="BM305" s="59"/>
      <c r="BN305" s="60"/>
      <c r="BO305" s="61"/>
      <c r="BP305" s="61"/>
      <c r="BQ305" s="61"/>
      <c r="BR305" s="61"/>
    </row>
    <row r="306" ht="12.75" customHeight="1">
      <c r="A306" s="1"/>
      <c r="B306" s="55"/>
      <c r="C306" s="56"/>
      <c r="D306" s="56"/>
      <c r="E306" s="56"/>
      <c r="F306" s="57"/>
      <c r="G306" s="58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8"/>
      <c r="BM306" s="59"/>
      <c r="BN306" s="60"/>
      <c r="BO306" s="61"/>
      <c r="BP306" s="61"/>
      <c r="BQ306" s="61"/>
      <c r="BR306" s="61"/>
    </row>
    <row r="307" ht="12.75" customHeight="1">
      <c r="A307" s="1"/>
      <c r="B307" s="55"/>
      <c r="C307" s="56"/>
      <c r="D307" s="56"/>
      <c r="E307" s="56"/>
      <c r="F307" s="57"/>
      <c r="G307" s="58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8"/>
      <c r="BM307" s="59"/>
      <c r="BN307" s="60"/>
      <c r="BO307" s="61"/>
      <c r="BP307" s="61"/>
      <c r="BQ307" s="61"/>
      <c r="BR307" s="61"/>
    </row>
    <row r="308" ht="12.75" customHeight="1">
      <c r="A308" s="1"/>
      <c r="B308" s="55"/>
      <c r="C308" s="56"/>
      <c r="D308" s="56"/>
      <c r="E308" s="56"/>
      <c r="F308" s="57"/>
      <c r="G308" s="58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8"/>
      <c r="BM308" s="59"/>
      <c r="BN308" s="60"/>
      <c r="BO308" s="61"/>
      <c r="BP308" s="61"/>
      <c r="BQ308" s="61"/>
      <c r="BR308" s="61"/>
    </row>
    <row r="309" ht="12.75" customHeight="1">
      <c r="A309" s="1"/>
      <c r="B309" s="55"/>
      <c r="C309" s="56"/>
      <c r="D309" s="56"/>
      <c r="E309" s="56"/>
      <c r="F309" s="57"/>
      <c r="G309" s="58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8"/>
      <c r="BM309" s="59"/>
      <c r="BN309" s="60"/>
      <c r="BO309" s="61"/>
      <c r="BP309" s="61"/>
      <c r="BQ309" s="61"/>
      <c r="BR309" s="61"/>
    </row>
    <row r="310" ht="12.75" customHeight="1">
      <c r="A310" s="1"/>
      <c r="B310" s="55"/>
      <c r="C310" s="56"/>
      <c r="D310" s="56"/>
      <c r="E310" s="56"/>
      <c r="F310" s="57"/>
      <c r="G310" s="58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8"/>
      <c r="BM310" s="59"/>
      <c r="BN310" s="60"/>
      <c r="BO310" s="61"/>
      <c r="BP310" s="61"/>
      <c r="BQ310" s="61"/>
      <c r="BR310" s="61"/>
    </row>
    <row r="311" ht="12.75" customHeight="1">
      <c r="A311" s="1"/>
      <c r="B311" s="55"/>
      <c r="C311" s="56"/>
      <c r="D311" s="56"/>
      <c r="E311" s="56"/>
      <c r="F311" s="57"/>
      <c r="G311" s="58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8"/>
      <c r="BM311" s="59"/>
      <c r="BN311" s="60"/>
      <c r="BO311" s="61"/>
      <c r="BP311" s="61"/>
      <c r="BQ311" s="61"/>
      <c r="BR311" s="61"/>
    </row>
    <row r="312" ht="12.75" customHeight="1">
      <c r="A312" s="1"/>
      <c r="B312" s="55"/>
      <c r="C312" s="56"/>
      <c r="D312" s="56"/>
      <c r="E312" s="56"/>
      <c r="F312" s="57"/>
      <c r="G312" s="58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8"/>
      <c r="BM312" s="59"/>
      <c r="BN312" s="60"/>
      <c r="BO312" s="61"/>
      <c r="BP312" s="61"/>
      <c r="BQ312" s="61"/>
      <c r="BR312" s="61"/>
    </row>
    <row r="313" ht="12.75" customHeight="1">
      <c r="A313" s="1"/>
      <c r="B313" s="55"/>
      <c r="C313" s="56"/>
      <c r="D313" s="56"/>
      <c r="E313" s="56"/>
      <c r="F313" s="57"/>
      <c r="G313" s="58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8"/>
      <c r="BM313" s="59"/>
      <c r="BN313" s="60"/>
      <c r="BO313" s="61"/>
      <c r="BP313" s="61"/>
      <c r="BQ313" s="61"/>
      <c r="BR313" s="61"/>
    </row>
    <row r="314" ht="12.75" customHeight="1">
      <c r="A314" s="1"/>
      <c r="B314" s="55"/>
      <c r="C314" s="56"/>
      <c r="D314" s="56"/>
      <c r="E314" s="56"/>
      <c r="F314" s="57"/>
      <c r="G314" s="58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8"/>
      <c r="BM314" s="59"/>
      <c r="BN314" s="60"/>
      <c r="BO314" s="61"/>
      <c r="BP314" s="61"/>
      <c r="BQ314" s="61"/>
      <c r="BR314" s="61"/>
    </row>
    <row r="315" ht="12.75" customHeight="1">
      <c r="A315" s="1"/>
      <c r="B315" s="55"/>
      <c r="C315" s="56"/>
      <c r="D315" s="56"/>
      <c r="E315" s="56"/>
      <c r="F315" s="57"/>
      <c r="G315" s="58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8"/>
      <c r="BM315" s="59"/>
      <c r="BN315" s="60"/>
      <c r="BO315" s="61"/>
      <c r="BP315" s="61"/>
      <c r="BQ315" s="61"/>
      <c r="BR315" s="61"/>
    </row>
    <row r="316" ht="12.75" customHeight="1">
      <c r="A316" s="1"/>
      <c r="B316" s="55"/>
      <c r="C316" s="56"/>
      <c r="D316" s="56"/>
      <c r="E316" s="56"/>
      <c r="F316" s="57"/>
      <c r="G316" s="58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8"/>
      <c r="BM316" s="59"/>
      <c r="BN316" s="60"/>
      <c r="BO316" s="61"/>
      <c r="BP316" s="61"/>
      <c r="BQ316" s="61"/>
      <c r="BR316" s="61"/>
    </row>
    <row r="317" ht="12.75" customHeight="1">
      <c r="A317" s="1"/>
      <c r="B317" s="55"/>
      <c r="C317" s="56"/>
      <c r="D317" s="56"/>
      <c r="E317" s="56"/>
      <c r="F317" s="57"/>
      <c r="G317" s="58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8"/>
      <c r="BM317" s="59"/>
      <c r="BN317" s="60"/>
      <c r="BO317" s="61"/>
      <c r="BP317" s="61"/>
      <c r="BQ317" s="61"/>
      <c r="BR317" s="61"/>
    </row>
    <row r="318" ht="12.75" customHeight="1">
      <c r="A318" s="1"/>
      <c r="B318" s="55"/>
      <c r="C318" s="56"/>
      <c r="D318" s="56"/>
      <c r="E318" s="56"/>
      <c r="F318" s="57"/>
      <c r="G318" s="58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8"/>
      <c r="BM318" s="59"/>
      <c r="BN318" s="60"/>
      <c r="BO318" s="61"/>
      <c r="BP318" s="61"/>
      <c r="BQ318" s="61"/>
      <c r="BR318" s="61"/>
    </row>
    <row r="319" ht="12.75" customHeight="1">
      <c r="A319" s="1"/>
      <c r="B319" s="55"/>
      <c r="C319" s="56"/>
      <c r="D319" s="56"/>
      <c r="E319" s="56"/>
      <c r="F319" s="57"/>
      <c r="G319" s="58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8"/>
      <c r="BM319" s="59"/>
      <c r="BN319" s="60"/>
      <c r="BO319" s="61"/>
      <c r="BP319" s="61"/>
      <c r="BQ319" s="61"/>
      <c r="BR319" s="61"/>
    </row>
    <row r="320" ht="12.75" customHeight="1">
      <c r="A320" s="1"/>
      <c r="B320" s="55"/>
      <c r="C320" s="56"/>
      <c r="D320" s="56"/>
      <c r="E320" s="56"/>
      <c r="F320" s="57"/>
      <c r="G320" s="58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8"/>
      <c r="BM320" s="59"/>
      <c r="BN320" s="60"/>
      <c r="BO320" s="61"/>
      <c r="BP320" s="61"/>
      <c r="BQ320" s="61"/>
      <c r="BR320" s="61"/>
    </row>
    <row r="321" ht="12.75" customHeight="1">
      <c r="A321" s="1"/>
      <c r="B321" s="55"/>
      <c r="C321" s="56"/>
      <c r="D321" s="56"/>
      <c r="E321" s="56"/>
      <c r="F321" s="57"/>
      <c r="G321" s="58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8"/>
      <c r="BM321" s="59"/>
      <c r="BN321" s="60"/>
      <c r="BO321" s="61"/>
      <c r="BP321" s="61"/>
      <c r="BQ321" s="61"/>
      <c r="BR321" s="61"/>
    </row>
    <row r="322" ht="12.75" customHeight="1">
      <c r="A322" s="1"/>
      <c r="B322" s="55"/>
      <c r="C322" s="56"/>
      <c r="D322" s="56"/>
      <c r="E322" s="56"/>
      <c r="F322" s="57"/>
      <c r="G322" s="58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8"/>
      <c r="BM322" s="59"/>
      <c r="BN322" s="60"/>
      <c r="BO322" s="61"/>
      <c r="BP322" s="61"/>
      <c r="BQ322" s="61"/>
      <c r="BR322" s="61"/>
    </row>
    <row r="323" ht="12.75" customHeight="1">
      <c r="A323" s="1"/>
      <c r="B323" s="55"/>
      <c r="C323" s="56"/>
      <c r="D323" s="56"/>
      <c r="E323" s="56"/>
      <c r="F323" s="57"/>
      <c r="G323" s="58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8"/>
      <c r="BM323" s="59"/>
      <c r="BN323" s="60"/>
      <c r="BO323" s="61"/>
      <c r="BP323" s="61"/>
      <c r="BQ323" s="61"/>
      <c r="BR323" s="61"/>
    </row>
    <row r="324" ht="12.75" customHeight="1">
      <c r="A324" s="1"/>
      <c r="B324" s="55"/>
      <c r="C324" s="56"/>
      <c r="D324" s="56"/>
      <c r="E324" s="56"/>
      <c r="F324" s="57"/>
      <c r="G324" s="58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8"/>
      <c r="BM324" s="59"/>
      <c r="BN324" s="60"/>
      <c r="BO324" s="61"/>
      <c r="BP324" s="61"/>
      <c r="BQ324" s="61"/>
      <c r="BR324" s="61"/>
    </row>
    <row r="325" ht="12.75" customHeight="1">
      <c r="A325" s="1"/>
      <c r="B325" s="55"/>
      <c r="C325" s="56"/>
      <c r="D325" s="56"/>
      <c r="E325" s="56"/>
      <c r="F325" s="57"/>
      <c r="G325" s="58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8"/>
      <c r="BM325" s="59"/>
      <c r="BN325" s="60"/>
      <c r="BO325" s="61"/>
      <c r="BP325" s="61"/>
      <c r="BQ325" s="61"/>
      <c r="BR325" s="61"/>
    </row>
    <row r="326" ht="12.75" customHeight="1">
      <c r="A326" s="1"/>
      <c r="B326" s="55"/>
      <c r="C326" s="56"/>
      <c r="D326" s="56"/>
      <c r="E326" s="56"/>
      <c r="F326" s="57"/>
      <c r="G326" s="58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8"/>
      <c r="BM326" s="59"/>
      <c r="BN326" s="60"/>
      <c r="BO326" s="61"/>
      <c r="BP326" s="61"/>
      <c r="BQ326" s="61"/>
      <c r="BR326" s="61"/>
    </row>
    <row r="327" ht="12.75" customHeight="1">
      <c r="A327" s="1"/>
      <c r="B327" s="55"/>
      <c r="C327" s="56"/>
      <c r="D327" s="56"/>
      <c r="E327" s="56"/>
      <c r="F327" s="57"/>
      <c r="G327" s="58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8"/>
      <c r="BM327" s="59"/>
      <c r="BN327" s="60"/>
      <c r="BO327" s="61"/>
      <c r="BP327" s="61"/>
      <c r="BQ327" s="61"/>
      <c r="BR327" s="61"/>
    </row>
    <row r="328" ht="12.75" customHeight="1">
      <c r="A328" s="1"/>
      <c r="B328" s="55"/>
      <c r="C328" s="56"/>
      <c r="D328" s="56"/>
      <c r="E328" s="56"/>
      <c r="F328" s="57"/>
      <c r="G328" s="58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8"/>
      <c r="BM328" s="59"/>
      <c r="BN328" s="60"/>
      <c r="BO328" s="61"/>
      <c r="BP328" s="61"/>
      <c r="BQ328" s="61"/>
      <c r="BR328" s="61"/>
    </row>
    <row r="329" ht="12.75" customHeight="1">
      <c r="A329" s="1"/>
      <c r="B329" s="55"/>
      <c r="C329" s="56"/>
      <c r="D329" s="56"/>
      <c r="E329" s="56"/>
      <c r="F329" s="57"/>
      <c r="G329" s="58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8"/>
      <c r="BM329" s="59"/>
      <c r="BN329" s="60"/>
      <c r="BO329" s="61"/>
      <c r="BP329" s="61"/>
      <c r="BQ329" s="61"/>
      <c r="BR329" s="61"/>
    </row>
    <row r="330" ht="12.75" customHeight="1">
      <c r="A330" s="1"/>
      <c r="B330" s="55"/>
      <c r="C330" s="56"/>
      <c r="D330" s="56"/>
      <c r="E330" s="56"/>
      <c r="F330" s="57"/>
      <c r="G330" s="58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8"/>
      <c r="BM330" s="59"/>
      <c r="BN330" s="60"/>
      <c r="BO330" s="61"/>
      <c r="BP330" s="61"/>
      <c r="BQ330" s="61"/>
      <c r="BR330" s="61"/>
    </row>
    <row r="331" ht="12.75" customHeight="1">
      <c r="A331" s="1"/>
      <c r="B331" s="55"/>
      <c r="C331" s="56"/>
      <c r="D331" s="56"/>
      <c r="E331" s="56"/>
      <c r="F331" s="57"/>
      <c r="G331" s="58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8"/>
      <c r="BM331" s="59"/>
      <c r="BN331" s="60"/>
      <c r="BO331" s="61"/>
      <c r="BP331" s="61"/>
      <c r="BQ331" s="61"/>
      <c r="BR331" s="61"/>
    </row>
    <row r="332" ht="12.75" customHeight="1">
      <c r="A332" s="1"/>
      <c r="B332" s="55"/>
      <c r="C332" s="56"/>
      <c r="D332" s="56"/>
      <c r="E332" s="56"/>
      <c r="F332" s="57"/>
      <c r="G332" s="58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8"/>
      <c r="BM332" s="59"/>
      <c r="BN332" s="60"/>
      <c r="BO332" s="61"/>
      <c r="BP332" s="61"/>
      <c r="BQ332" s="61"/>
      <c r="BR332" s="61"/>
    </row>
    <row r="333" ht="12.75" customHeight="1">
      <c r="A333" s="1"/>
      <c r="B333" s="55"/>
      <c r="C333" s="56"/>
      <c r="D333" s="56"/>
      <c r="E333" s="56"/>
      <c r="F333" s="57"/>
      <c r="G333" s="58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8"/>
      <c r="BM333" s="59"/>
      <c r="BN333" s="60"/>
      <c r="BO333" s="61"/>
      <c r="BP333" s="61"/>
      <c r="BQ333" s="61"/>
      <c r="BR333" s="61"/>
    </row>
    <row r="334" ht="12.75" customHeight="1">
      <c r="A334" s="1"/>
      <c r="B334" s="55"/>
      <c r="C334" s="56"/>
      <c r="D334" s="56"/>
      <c r="E334" s="56"/>
      <c r="F334" s="57"/>
      <c r="G334" s="58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8"/>
      <c r="BM334" s="59"/>
      <c r="BN334" s="60"/>
      <c r="BO334" s="61"/>
      <c r="BP334" s="61"/>
      <c r="BQ334" s="61"/>
      <c r="BR334" s="61"/>
    </row>
    <row r="335" ht="12.75" customHeight="1">
      <c r="A335" s="1"/>
      <c r="B335" s="55"/>
      <c r="C335" s="56"/>
      <c r="D335" s="56"/>
      <c r="E335" s="56"/>
      <c r="F335" s="57"/>
      <c r="G335" s="58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8"/>
      <c r="BM335" s="59"/>
      <c r="BN335" s="60"/>
      <c r="BO335" s="61"/>
      <c r="BP335" s="61"/>
      <c r="BQ335" s="61"/>
      <c r="BR335" s="61"/>
    </row>
    <row r="336" ht="12.75" customHeight="1">
      <c r="A336" s="1"/>
      <c r="B336" s="55"/>
      <c r="C336" s="56"/>
      <c r="D336" s="56"/>
      <c r="E336" s="56"/>
      <c r="F336" s="57"/>
      <c r="G336" s="58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8"/>
      <c r="BM336" s="59"/>
      <c r="BN336" s="60"/>
      <c r="BO336" s="61"/>
      <c r="BP336" s="61"/>
      <c r="BQ336" s="61"/>
      <c r="BR336" s="61"/>
    </row>
    <row r="337" ht="12.75" customHeight="1">
      <c r="A337" s="1"/>
      <c r="B337" s="55"/>
      <c r="C337" s="56"/>
      <c r="D337" s="56"/>
      <c r="E337" s="56"/>
      <c r="F337" s="57"/>
      <c r="G337" s="58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8"/>
      <c r="BM337" s="59"/>
      <c r="BN337" s="60"/>
      <c r="BO337" s="61"/>
      <c r="BP337" s="61"/>
      <c r="BQ337" s="61"/>
      <c r="BR337" s="61"/>
    </row>
    <row r="338" ht="12.75" customHeight="1">
      <c r="A338" s="1"/>
      <c r="B338" s="55"/>
      <c r="C338" s="56"/>
      <c r="D338" s="56"/>
      <c r="E338" s="56"/>
      <c r="F338" s="57"/>
      <c r="G338" s="58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8"/>
      <c r="BM338" s="59"/>
      <c r="BN338" s="60"/>
      <c r="BO338" s="61"/>
      <c r="BP338" s="61"/>
      <c r="BQ338" s="61"/>
      <c r="BR338" s="61"/>
    </row>
    <row r="339" ht="12.75" customHeight="1">
      <c r="A339" s="1"/>
      <c r="B339" s="55"/>
      <c r="C339" s="56"/>
      <c r="D339" s="56"/>
      <c r="E339" s="56"/>
      <c r="F339" s="57"/>
      <c r="G339" s="58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8"/>
      <c r="BM339" s="59"/>
      <c r="BN339" s="60"/>
      <c r="BO339" s="61"/>
      <c r="BP339" s="61"/>
      <c r="BQ339" s="61"/>
      <c r="BR339" s="61"/>
    </row>
    <row r="340" ht="12.75" customHeight="1">
      <c r="A340" s="1"/>
      <c r="B340" s="55"/>
      <c r="C340" s="56"/>
      <c r="D340" s="56"/>
      <c r="E340" s="56"/>
      <c r="F340" s="57"/>
      <c r="G340" s="58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8"/>
      <c r="BM340" s="59"/>
      <c r="BN340" s="60"/>
      <c r="BO340" s="61"/>
      <c r="BP340" s="61"/>
      <c r="BQ340" s="61"/>
      <c r="BR340" s="61"/>
    </row>
    <row r="341" ht="12.75" customHeight="1">
      <c r="A341" s="1"/>
      <c r="B341" s="55"/>
      <c r="C341" s="56"/>
      <c r="D341" s="56"/>
      <c r="E341" s="56"/>
      <c r="F341" s="57"/>
      <c r="G341" s="58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8"/>
      <c r="BM341" s="59"/>
      <c r="BN341" s="60"/>
      <c r="BO341" s="61"/>
      <c r="BP341" s="61"/>
      <c r="BQ341" s="61"/>
      <c r="BR341" s="61"/>
    </row>
    <row r="342" ht="12.75" customHeight="1">
      <c r="A342" s="1"/>
      <c r="B342" s="55"/>
      <c r="C342" s="56"/>
      <c r="D342" s="56"/>
      <c r="E342" s="56"/>
      <c r="F342" s="57"/>
      <c r="G342" s="58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8"/>
      <c r="BM342" s="59"/>
      <c r="BN342" s="60"/>
      <c r="BO342" s="61"/>
      <c r="BP342" s="61"/>
      <c r="BQ342" s="61"/>
      <c r="BR342" s="61"/>
    </row>
    <row r="343" ht="12.75" customHeight="1">
      <c r="A343" s="1"/>
      <c r="B343" s="55"/>
      <c r="C343" s="56"/>
      <c r="D343" s="56"/>
      <c r="E343" s="56"/>
      <c r="F343" s="57"/>
      <c r="G343" s="58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8"/>
      <c r="BM343" s="59"/>
      <c r="BN343" s="60"/>
      <c r="BO343" s="61"/>
      <c r="BP343" s="61"/>
      <c r="BQ343" s="61"/>
      <c r="BR343" s="61"/>
    </row>
    <row r="344" ht="12.75" customHeight="1">
      <c r="A344" s="1"/>
      <c r="B344" s="55"/>
      <c r="C344" s="56"/>
      <c r="D344" s="56"/>
      <c r="E344" s="56"/>
      <c r="F344" s="57"/>
      <c r="G344" s="58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8"/>
      <c r="BM344" s="59"/>
      <c r="BN344" s="60"/>
      <c r="BO344" s="61"/>
      <c r="BP344" s="61"/>
      <c r="BQ344" s="61"/>
      <c r="BR344" s="61"/>
    </row>
    <row r="345" ht="12.75" customHeight="1">
      <c r="A345" s="1"/>
      <c r="B345" s="55"/>
      <c r="C345" s="56"/>
      <c r="D345" s="56"/>
      <c r="E345" s="56"/>
      <c r="F345" s="57"/>
      <c r="G345" s="58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8"/>
      <c r="BM345" s="59"/>
      <c r="BN345" s="60"/>
      <c r="BO345" s="61"/>
      <c r="BP345" s="61"/>
      <c r="BQ345" s="61"/>
      <c r="BR345" s="61"/>
    </row>
    <row r="346" ht="12.75" customHeight="1">
      <c r="A346" s="1"/>
      <c r="B346" s="55"/>
      <c r="C346" s="56"/>
      <c r="D346" s="56"/>
      <c r="E346" s="56"/>
      <c r="F346" s="57"/>
      <c r="G346" s="58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8"/>
      <c r="BM346" s="59"/>
      <c r="BN346" s="60"/>
      <c r="BO346" s="61"/>
      <c r="BP346" s="61"/>
      <c r="BQ346" s="61"/>
      <c r="BR346" s="61"/>
    </row>
    <row r="347" ht="12.75" customHeight="1">
      <c r="A347" s="1"/>
      <c r="B347" s="55"/>
      <c r="C347" s="56"/>
      <c r="D347" s="56"/>
      <c r="E347" s="56"/>
      <c r="F347" s="57"/>
      <c r="G347" s="58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8"/>
      <c r="BM347" s="59"/>
      <c r="BN347" s="60"/>
      <c r="BO347" s="61"/>
      <c r="BP347" s="61"/>
      <c r="BQ347" s="61"/>
      <c r="BR347" s="61"/>
    </row>
    <row r="348" ht="12.75" customHeight="1">
      <c r="A348" s="1"/>
      <c r="B348" s="55"/>
      <c r="C348" s="56"/>
      <c r="D348" s="56"/>
      <c r="E348" s="56"/>
      <c r="F348" s="57"/>
      <c r="G348" s="58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8"/>
      <c r="BM348" s="59"/>
      <c r="BN348" s="60"/>
      <c r="BO348" s="61"/>
      <c r="BP348" s="61"/>
      <c r="BQ348" s="61"/>
      <c r="BR348" s="61"/>
    </row>
    <row r="349" ht="12.75" customHeight="1">
      <c r="A349" s="1"/>
      <c r="B349" s="55"/>
      <c r="C349" s="56"/>
      <c r="D349" s="56"/>
      <c r="E349" s="56"/>
      <c r="F349" s="57"/>
      <c r="G349" s="58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8"/>
      <c r="BM349" s="59"/>
      <c r="BN349" s="60"/>
      <c r="BO349" s="61"/>
      <c r="BP349" s="61"/>
      <c r="BQ349" s="61"/>
      <c r="BR349" s="61"/>
    </row>
    <row r="350" ht="12.75" customHeight="1">
      <c r="A350" s="1"/>
      <c r="B350" s="55"/>
      <c r="C350" s="56"/>
      <c r="D350" s="56"/>
      <c r="E350" s="56"/>
      <c r="F350" s="57"/>
      <c r="G350" s="58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8"/>
      <c r="BM350" s="59"/>
      <c r="BN350" s="60"/>
      <c r="BO350" s="61"/>
      <c r="BP350" s="61"/>
      <c r="BQ350" s="61"/>
      <c r="BR350" s="61"/>
    </row>
    <row r="351" ht="12.75" customHeight="1">
      <c r="A351" s="1"/>
      <c r="B351" s="55"/>
      <c r="C351" s="56"/>
      <c r="D351" s="56"/>
      <c r="E351" s="56"/>
      <c r="F351" s="57"/>
      <c r="G351" s="58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8"/>
      <c r="BM351" s="59"/>
      <c r="BN351" s="60"/>
      <c r="BO351" s="61"/>
      <c r="BP351" s="61"/>
      <c r="BQ351" s="61"/>
      <c r="BR351" s="61"/>
    </row>
    <row r="352" ht="12.75" customHeight="1">
      <c r="A352" s="1"/>
      <c r="B352" s="55"/>
      <c r="C352" s="56"/>
      <c r="D352" s="56"/>
      <c r="E352" s="56"/>
      <c r="F352" s="57"/>
      <c r="G352" s="58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8"/>
      <c r="BM352" s="59"/>
      <c r="BN352" s="60"/>
      <c r="BO352" s="61"/>
      <c r="BP352" s="61"/>
      <c r="BQ352" s="61"/>
      <c r="BR352" s="61"/>
    </row>
    <row r="353" ht="12.75" customHeight="1">
      <c r="A353" s="1"/>
      <c r="B353" s="55"/>
      <c r="C353" s="56"/>
      <c r="D353" s="56"/>
      <c r="E353" s="56"/>
      <c r="F353" s="57"/>
      <c r="G353" s="58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8"/>
      <c r="BM353" s="59"/>
      <c r="BN353" s="60"/>
      <c r="BO353" s="61"/>
      <c r="BP353" s="61"/>
      <c r="BQ353" s="61"/>
      <c r="BR353" s="61"/>
    </row>
    <row r="354" ht="12.75" customHeight="1">
      <c r="A354" s="1"/>
      <c r="B354" s="55"/>
      <c r="C354" s="56"/>
      <c r="D354" s="56"/>
      <c r="E354" s="56"/>
      <c r="F354" s="57"/>
      <c r="G354" s="58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8"/>
      <c r="BM354" s="59"/>
      <c r="BN354" s="60"/>
      <c r="BO354" s="61"/>
      <c r="BP354" s="61"/>
      <c r="BQ354" s="61"/>
      <c r="BR354" s="61"/>
    </row>
    <row r="355" ht="12.75" customHeight="1">
      <c r="A355" s="1"/>
      <c r="B355" s="55"/>
      <c r="C355" s="56"/>
      <c r="D355" s="56"/>
      <c r="E355" s="56"/>
      <c r="F355" s="57"/>
      <c r="G355" s="58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8"/>
      <c r="BM355" s="59"/>
      <c r="BN355" s="60"/>
      <c r="BO355" s="61"/>
      <c r="BP355" s="61"/>
      <c r="BQ355" s="61"/>
      <c r="BR355" s="61"/>
    </row>
    <row r="356" ht="12.75" customHeight="1">
      <c r="A356" s="1"/>
      <c r="B356" s="55"/>
      <c r="C356" s="56"/>
      <c r="D356" s="56"/>
      <c r="E356" s="56"/>
      <c r="F356" s="57"/>
      <c r="G356" s="58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8"/>
      <c r="BM356" s="59"/>
      <c r="BN356" s="60"/>
      <c r="BO356" s="61"/>
      <c r="BP356" s="61"/>
      <c r="BQ356" s="61"/>
      <c r="BR356" s="61"/>
    </row>
    <row r="357" ht="12.75" customHeight="1">
      <c r="A357" s="1"/>
      <c r="B357" s="55"/>
      <c r="C357" s="56"/>
      <c r="D357" s="56"/>
      <c r="E357" s="56"/>
      <c r="F357" s="57"/>
      <c r="G357" s="58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8"/>
      <c r="BM357" s="59"/>
      <c r="BN357" s="60"/>
      <c r="BO357" s="61"/>
      <c r="BP357" s="61"/>
      <c r="BQ357" s="61"/>
      <c r="BR357" s="61"/>
    </row>
    <row r="358" ht="12.75" customHeight="1">
      <c r="A358" s="1"/>
      <c r="B358" s="55"/>
      <c r="C358" s="56"/>
      <c r="D358" s="56"/>
      <c r="E358" s="56"/>
      <c r="F358" s="57"/>
      <c r="G358" s="58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8"/>
      <c r="BM358" s="59"/>
      <c r="BN358" s="60"/>
      <c r="BO358" s="61"/>
      <c r="BP358" s="61"/>
      <c r="BQ358" s="61"/>
      <c r="BR358" s="61"/>
    </row>
    <row r="359" ht="12.75" customHeight="1">
      <c r="A359" s="1"/>
      <c r="B359" s="55"/>
      <c r="C359" s="56"/>
      <c r="D359" s="56"/>
      <c r="E359" s="56"/>
      <c r="F359" s="57"/>
      <c r="G359" s="58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8"/>
      <c r="BM359" s="59"/>
      <c r="BN359" s="60"/>
      <c r="BO359" s="61"/>
      <c r="BP359" s="61"/>
      <c r="BQ359" s="61"/>
      <c r="BR359" s="61"/>
    </row>
    <row r="360" ht="12.75" customHeight="1">
      <c r="A360" s="1"/>
      <c r="B360" s="55"/>
      <c r="C360" s="56"/>
      <c r="D360" s="56"/>
      <c r="E360" s="56"/>
      <c r="F360" s="57"/>
      <c r="G360" s="58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8"/>
      <c r="BM360" s="59"/>
      <c r="BN360" s="60"/>
      <c r="BO360" s="61"/>
      <c r="BP360" s="61"/>
      <c r="BQ360" s="61"/>
      <c r="BR360" s="61"/>
    </row>
    <row r="361" ht="12.75" customHeight="1">
      <c r="A361" s="1"/>
      <c r="B361" s="55"/>
      <c r="C361" s="56"/>
      <c r="D361" s="56"/>
      <c r="E361" s="56"/>
      <c r="F361" s="57"/>
      <c r="G361" s="58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8"/>
      <c r="BM361" s="59"/>
      <c r="BN361" s="60"/>
      <c r="BO361" s="61"/>
      <c r="BP361" s="61"/>
      <c r="BQ361" s="61"/>
      <c r="BR361" s="61"/>
    </row>
    <row r="362" ht="12.75" customHeight="1">
      <c r="A362" s="1"/>
      <c r="B362" s="55"/>
      <c r="C362" s="56"/>
      <c r="D362" s="56"/>
      <c r="E362" s="56"/>
      <c r="F362" s="57"/>
      <c r="G362" s="58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8"/>
      <c r="BM362" s="59"/>
      <c r="BN362" s="60"/>
      <c r="BO362" s="61"/>
      <c r="BP362" s="61"/>
      <c r="BQ362" s="61"/>
      <c r="BR362" s="61"/>
    </row>
    <row r="363" ht="12.75" customHeight="1">
      <c r="A363" s="1"/>
      <c r="B363" s="55"/>
      <c r="C363" s="56"/>
      <c r="D363" s="56"/>
      <c r="E363" s="56"/>
      <c r="F363" s="57"/>
      <c r="G363" s="58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8"/>
      <c r="BM363" s="59"/>
      <c r="BN363" s="60"/>
      <c r="BO363" s="61"/>
      <c r="BP363" s="61"/>
      <c r="BQ363" s="61"/>
      <c r="BR363" s="61"/>
    </row>
    <row r="364" ht="12.75" customHeight="1">
      <c r="A364" s="1"/>
      <c r="B364" s="55"/>
      <c r="C364" s="56"/>
      <c r="D364" s="56"/>
      <c r="E364" s="56"/>
      <c r="F364" s="57"/>
      <c r="G364" s="58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8"/>
      <c r="BM364" s="59"/>
      <c r="BN364" s="60"/>
      <c r="BO364" s="61"/>
      <c r="BP364" s="61"/>
      <c r="BQ364" s="61"/>
      <c r="BR364" s="61"/>
    </row>
    <row r="365" ht="12.75" customHeight="1">
      <c r="A365" s="1"/>
      <c r="B365" s="55"/>
      <c r="C365" s="56"/>
      <c r="D365" s="56"/>
      <c r="E365" s="56"/>
      <c r="F365" s="57"/>
      <c r="G365" s="58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8"/>
      <c r="BM365" s="59"/>
      <c r="BN365" s="60"/>
      <c r="BO365" s="61"/>
      <c r="BP365" s="61"/>
      <c r="BQ365" s="61"/>
      <c r="BR365" s="61"/>
    </row>
    <row r="366" ht="12.75" customHeight="1">
      <c r="A366" s="1"/>
      <c r="B366" s="55"/>
      <c r="C366" s="56"/>
      <c r="D366" s="56"/>
      <c r="E366" s="56"/>
      <c r="F366" s="57"/>
      <c r="G366" s="58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8"/>
      <c r="BM366" s="59"/>
      <c r="BN366" s="60"/>
      <c r="BO366" s="61"/>
      <c r="BP366" s="61"/>
      <c r="BQ366" s="61"/>
      <c r="BR366" s="61"/>
    </row>
    <row r="367" ht="12.75" customHeight="1">
      <c r="A367" s="1"/>
      <c r="B367" s="55"/>
      <c r="C367" s="56"/>
      <c r="D367" s="56"/>
      <c r="E367" s="56"/>
      <c r="F367" s="57"/>
      <c r="G367" s="58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8"/>
      <c r="BM367" s="59"/>
      <c r="BN367" s="60"/>
      <c r="BO367" s="61"/>
      <c r="BP367" s="61"/>
      <c r="BQ367" s="61"/>
      <c r="BR367" s="61"/>
    </row>
    <row r="368" ht="12.75" customHeight="1">
      <c r="A368" s="1"/>
      <c r="B368" s="55"/>
      <c r="C368" s="56"/>
      <c r="D368" s="56"/>
      <c r="E368" s="56"/>
      <c r="F368" s="57"/>
      <c r="G368" s="58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8"/>
      <c r="BM368" s="59"/>
      <c r="BN368" s="60"/>
      <c r="BO368" s="61"/>
      <c r="BP368" s="61"/>
      <c r="BQ368" s="61"/>
      <c r="BR368" s="61"/>
    </row>
    <row r="369" ht="12.75" customHeight="1">
      <c r="A369" s="1"/>
      <c r="B369" s="55"/>
      <c r="C369" s="56"/>
      <c r="D369" s="56"/>
      <c r="E369" s="56"/>
      <c r="F369" s="57"/>
      <c r="G369" s="58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8"/>
      <c r="BM369" s="59"/>
      <c r="BN369" s="60"/>
      <c r="BO369" s="61"/>
      <c r="BP369" s="61"/>
      <c r="BQ369" s="61"/>
      <c r="BR369" s="61"/>
    </row>
    <row r="370" ht="12.75" customHeight="1">
      <c r="A370" s="1"/>
      <c r="B370" s="55"/>
      <c r="C370" s="56"/>
      <c r="D370" s="56"/>
      <c r="E370" s="56"/>
      <c r="F370" s="57"/>
      <c r="G370" s="58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8"/>
      <c r="BM370" s="59"/>
      <c r="BN370" s="60"/>
      <c r="BO370" s="61"/>
      <c r="BP370" s="61"/>
      <c r="BQ370" s="61"/>
      <c r="BR370" s="61"/>
    </row>
    <row r="371" ht="12.75" customHeight="1">
      <c r="A371" s="1"/>
      <c r="B371" s="55"/>
      <c r="C371" s="56"/>
      <c r="D371" s="56"/>
      <c r="E371" s="56"/>
      <c r="F371" s="57"/>
      <c r="G371" s="58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8"/>
      <c r="BM371" s="59"/>
      <c r="BN371" s="60"/>
      <c r="BO371" s="61"/>
      <c r="BP371" s="61"/>
      <c r="BQ371" s="61"/>
      <c r="BR371" s="61"/>
    </row>
    <row r="372" ht="12.75" customHeight="1">
      <c r="A372" s="1"/>
      <c r="B372" s="55"/>
      <c r="C372" s="56"/>
      <c r="D372" s="56"/>
      <c r="E372" s="56"/>
      <c r="F372" s="57"/>
      <c r="G372" s="58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8"/>
      <c r="BM372" s="59"/>
      <c r="BN372" s="60"/>
      <c r="BO372" s="61"/>
      <c r="BP372" s="61"/>
      <c r="BQ372" s="61"/>
      <c r="BR372" s="61"/>
    </row>
    <row r="373" ht="12.75" customHeight="1">
      <c r="A373" s="1"/>
      <c r="B373" s="55"/>
      <c r="C373" s="56"/>
      <c r="D373" s="56"/>
      <c r="E373" s="56"/>
      <c r="F373" s="57"/>
      <c r="G373" s="58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8"/>
      <c r="BM373" s="59"/>
      <c r="BN373" s="60"/>
      <c r="BO373" s="61"/>
      <c r="BP373" s="61"/>
      <c r="BQ373" s="61"/>
      <c r="BR373" s="61"/>
    </row>
    <row r="374" ht="12.75" customHeight="1">
      <c r="A374" s="1"/>
      <c r="B374" s="55"/>
      <c r="C374" s="56"/>
      <c r="D374" s="56"/>
      <c r="E374" s="56"/>
      <c r="F374" s="57"/>
      <c r="G374" s="58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8"/>
      <c r="BM374" s="59"/>
      <c r="BN374" s="60"/>
      <c r="BO374" s="61"/>
      <c r="BP374" s="61"/>
      <c r="BQ374" s="61"/>
      <c r="BR374" s="61"/>
    </row>
    <row r="375" ht="12.75" customHeight="1">
      <c r="A375" s="1"/>
      <c r="B375" s="55"/>
      <c r="C375" s="56"/>
      <c r="D375" s="56"/>
      <c r="E375" s="56"/>
      <c r="F375" s="57"/>
      <c r="G375" s="58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8"/>
      <c r="BM375" s="59"/>
      <c r="BN375" s="60"/>
      <c r="BO375" s="61"/>
      <c r="BP375" s="61"/>
      <c r="BQ375" s="61"/>
      <c r="BR375" s="61"/>
    </row>
    <row r="376" ht="12.75" customHeight="1">
      <c r="A376" s="1"/>
      <c r="B376" s="55"/>
      <c r="C376" s="56"/>
      <c r="D376" s="56"/>
      <c r="E376" s="56"/>
      <c r="F376" s="57"/>
      <c r="G376" s="58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8"/>
      <c r="BM376" s="59"/>
      <c r="BN376" s="60"/>
      <c r="BO376" s="61"/>
      <c r="BP376" s="61"/>
      <c r="BQ376" s="61"/>
      <c r="BR376" s="61"/>
    </row>
    <row r="377" ht="12.75" customHeight="1">
      <c r="A377" s="1"/>
      <c r="B377" s="55"/>
      <c r="C377" s="56"/>
      <c r="D377" s="56"/>
      <c r="E377" s="56"/>
      <c r="F377" s="57"/>
      <c r="G377" s="58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8"/>
      <c r="BM377" s="59"/>
      <c r="BN377" s="60"/>
      <c r="BO377" s="61"/>
      <c r="BP377" s="61"/>
      <c r="BQ377" s="61"/>
      <c r="BR377" s="61"/>
    </row>
    <row r="378" ht="12.75" customHeight="1">
      <c r="A378" s="1"/>
      <c r="B378" s="55"/>
      <c r="C378" s="56"/>
      <c r="D378" s="56"/>
      <c r="E378" s="56"/>
      <c r="F378" s="57"/>
      <c r="G378" s="58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8"/>
      <c r="BM378" s="59"/>
      <c r="BN378" s="60"/>
      <c r="BO378" s="61"/>
      <c r="BP378" s="61"/>
      <c r="BQ378" s="61"/>
      <c r="BR378" s="61"/>
    </row>
    <row r="379" ht="12.75" customHeight="1">
      <c r="A379" s="1"/>
      <c r="B379" s="55"/>
      <c r="C379" s="56"/>
      <c r="D379" s="56"/>
      <c r="E379" s="56"/>
      <c r="F379" s="57"/>
      <c r="G379" s="58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8"/>
      <c r="BM379" s="59"/>
      <c r="BN379" s="60"/>
      <c r="BO379" s="61"/>
      <c r="BP379" s="61"/>
      <c r="BQ379" s="61"/>
      <c r="BR379" s="61"/>
    </row>
    <row r="380" ht="12.75" customHeight="1">
      <c r="A380" s="1"/>
      <c r="B380" s="55"/>
      <c r="C380" s="56"/>
      <c r="D380" s="56"/>
      <c r="E380" s="56"/>
      <c r="F380" s="57"/>
      <c r="G380" s="58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8"/>
      <c r="BM380" s="59"/>
      <c r="BN380" s="60"/>
      <c r="BO380" s="61"/>
      <c r="BP380" s="61"/>
      <c r="BQ380" s="61"/>
      <c r="BR380" s="61"/>
    </row>
    <row r="381" ht="12.75" customHeight="1">
      <c r="A381" s="1"/>
      <c r="B381" s="55"/>
      <c r="C381" s="56"/>
      <c r="D381" s="56"/>
      <c r="E381" s="56"/>
      <c r="F381" s="57"/>
      <c r="G381" s="58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8"/>
      <c r="BM381" s="59"/>
      <c r="BN381" s="60"/>
      <c r="BO381" s="61"/>
      <c r="BP381" s="61"/>
      <c r="BQ381" s="61"/>
      <c r="BR381" s="61"/>
    </row>
    <row r="382" ht="12.75" customHeight="1">
      <c r="A382" s="1"/>
      <c r="B382" s="55"/>
      <c r="C382" s="56"/>
      <c r="D382" s="56"/>
      <c r="E382" s="56"/>
      <c r="F382" s="57"/>
      <c r="G382" s="58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8"/>
      <c r="BM382" s="59"/>
      <c r="BN382" s="60"/>
      <c r="BO382" s="61"/>
      <c r="BP382" s="61"/>
      <c r="BQ382" s="61"/>
      <c r="BR382" s="61"/>
    </row>
    <row r="383" ht="12.75" customHeight="1">
      <c r="A383" s="1"/>
      <c r="B383" s="55"/>
      <c r="C383" s="56"/>
      <c r="D383" s="56"/>
      <c r="E383" s="56"/>
      <c r="F383" s="57"/>
      <c r="G383" s="58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8"/>
      <c r="BM383" s="59"/>
      <c r="BN383" s="60"/>
      <c r="BO383" s="61"/>
      <c r="BP383" s="61"/>
      <c r="BQ383" s="61"/>
      <c r="BR383" s="61"/>
    </row>
    <row r="384" ht="12.75" customHeight="1">
      <c r="A384" s="1"/>
      <c r="B384" s="55"/>
      <c r="C384" s="56"/>
      <c r="D384" s="56"/>
      <c r="E384" s="56"/>
      <c r="F384" s="57"/>
      <c r="G384" s="58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8"/>
      <c r="BM384" s="59"/>
      <c r="BN384" s="60"/>
      <c r="BO384" s="61"/>
      <c r="BP384" s="61"/>
      <c r="BQ384" s="61"/>
      <c r="BR384" s="61"/>
    </row>
    <row r="385" ht="12.75" customHeight="1">
      <c r="A385" s="1"/>
      <c r="B385" s="55"/>
      <c r="C385" s="56"/>
      <c r="D385" s="56"/>
      <c r="E385" s="56"/>
      <c r="F385" s="57"/>
      <c r="G385" s="58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8"/>
      <c r="BM385" s="59"/>
      <c r="BN385" s="60"/>
      <c r="BO385" s="61"/>
      <c r="BP385" s="61"/>
      <c r="BQ385" s="61"/>
      <c r="BR385" s="61"/>
    </row>
    <row r="386" ht="12.75" customHeight="1">
      <c r="A386" s="1"/>
      <c r="B386" s="55"/>
      <c r="C386" s="56"/>
      <c r="D386" s="56"/>
      <c r="E386" s="56"/>
      <c r="F386" s="57"/>
      <c r="G386" s="58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8"/>
      <c r="BM386" s="59"/>
      <c r="BN386" s="60"/>
      <c r="BO386" s="61"/>
      <c r="BP386" s="61"/>
      <c r="BQ386" s="61"/>
      <c r="BR386" s="61"/>
    </row>
    <row r="387" ht="12.75" customHeight="1">
      <c r="A387" s="1"/>
      <c r="B387" s="55"/>
      <c r="C387" s="56"/>
      <c r="D387" s="56"/>
      <c r="E387" s="56"/>
      <c r="F387" s="57"/>
      <c r="G387" s="58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  <c r="BL387" s="58"/>
      <c r="BM387" s="59"/>
      <c r="BN387" s="60"/>
      <c r="BO387" s="61"/>
      <c r="BP387" s="61"/>
      <c r="BQ387" s="61"/>
      <c r="BR387" s="61"/>
    </row>
    <row r="388" ht="12.75" customHeight="1">
      <c r="A388" s="1"/>
      <c r="B388" s="55"/>
      <c r="C388" s="56"/>
      <c r="D388" s="56"/>
      <c r="E388" s="56"/>
      <c r="F388" s="57"/>
      <c r="G388" s="58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8"/>
      <c r="BM388" s="59"/>
      <c r="BN388" s="60"/>
      <c r="BO388" s="61"/>
      <c r="BP388" s="61"/>
      <c r="BQ388" s="61"/>
      <c r="BR388" s="61"/>
    </row>
    <row r="389" ht="12.75" customHeight="1">
      <c r="A389" s="1"/>
      <c r="B389" s="55"/>
      <c r="C389" s="56"/>
      <c r="D389" s="56"/>
      <c r="E389" s="56"/>
      <c r="F389" s="57"/>
      <c r="G389" s="58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57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8"/>
      <c r="BM389" s="59"/>
      <c r="BN389" s="60"/>
      <c r="BO389" s="61"/>
      <c r="BP389" s="61"/>
      <c r="BQ389" s="61"/>
      <c r="BR389" s="61"/>
    </row>
    <row r="390" ht="12.75" customHeight="1">
      <c r="A390" s="1"/>
      <c r="B390" s="55"/>
      <c r="C390" s="56"/>
      <c r="D390" s="56"/>
      <c r="E390" s="56"/>
      <c r="F390" s="57"/>
      <c r="G390" s="58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57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8"/>
      <c r="BM390" s="59"/>
      <c r="BN390" s="60"/>
      <c r="BO390" s="61"/>
      <c r="BP390" s="61"/>
      <c r="BQ390" s="61"/>
      <c r="BR390" s="61"/>
    </row>
    <row r="391" ht="12.75" customHeight="1">
      <c r="A391" s="1"/>
      <c r="B391" s="55"/>
      <c r="C391" s="56"/>
      <c r="D391" s="56"/>
      <c r="E391" s="56"/>
      <c r="F391" s="57"/>
      <c r="G391" s="58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57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8"/>
      <c r="BM391" s="59"/>
      <c r="BN391" s="60"/>
      <c r="BO391" s="61"/>
      <c r="BP391" s="61"/>
      <c r="BQ391" s="61"/>
      <c r="BR391" s="61"/>
    </row>
    <row r="392" ht="12.75" customHeight="1">
      <c r="A392" s="1"/>
      <c r="B392" s="55"/>
      <c r="C392" s="56"/>
      <c r="D392" s="56"/>
      <c r="E392" s="56"/>
      <c r="F392" s="57"/>
      <c r="G392" s="58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57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8"/>
      <c r="BM392" s="59"/>
      <c r="BN392" s="60"/>
      <c r="BO392" s="61"/>
      <c r="BP392" s="61"/>
      <c r="BQ392" s="61"/>
      <c r="BR392" s="61"/>
    </row>
    <row r="393" ht="12.75" customHeight="1">
      <c r="A393" s="1"/>
      <c r="B393" s="55"/>
      <c r="C393" s="56"/>
      <c r="D393" s="56"/>
      <c r="E393" s="56"/>
      <c r="F393" s="57"/>
      <c r="G393" s="58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57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8"/>
      <c r="BM393" s="59"/>
      <c r="BN393" s="60"/>
      <c r="BO393" s="61"/>
      <c r="BP393" s="61"/>
      <c r="BQ393" s="61"/>
      <c r="BR393" s="61"/>
    </row>
    <row r="394" ht="12.75" customHeight="1">
      <c r="A394" s="1"/>
      <c r="B394" s="55"/>
      <c r="C394" s="56"/>
      <c r="D394" s="56"/>
      <c r="E394" s="56"/>
      <c r="F394" s="57"/>
      <c r="G394" s="58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57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8"/>
      <c r="BM394" s="59"/>
      <c r="BN394" s="60"/>
      <c r="BO394" s="61"/>
      <c r="BP394" s="61"/>
      <c r="BQ394" s="61"/>
      <c r="BR394" s="61"/>
    </row>
    <row r="395" ht="12.75" customHeight="1">
      <c r="A395" s="1"/>
      <c r="B395" s="55"/>
      <c r="C395" s="56"/>
      <c r="D395" s="56"/>
      <c r="E395" s="56"/>
      <c r="F395" s="57"/>
      <c r="G395" s="58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57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8"/>
      <c r="BM395" s="59"/>
      <c r="BN395" s="60"/>
      <c r="BO395" s="61"/>
      <c r="BP395" s="61"/>
      <c r="BQ395" s="61"/>
      <c r="BR395" s="61"/>
    </row>
    <row r="396" ht="12.75" customHeight="1">
      <c r="A396" s="1"/>
      <c r="B396" s="55"/>
      <c r="C396" s="56"/>
      <c r="D396" s="56"/>
      <c r="E396" s="56"/>
      <c r="F396" s="57"/>
      <c r="G396" s="58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57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8"/>
      <c r="BM396" s="59"/>
      <c r="BN396" s="60"/>
      <c r="BO396" s="61"/>
      <c r="BP396" s="61"/>
      <c r="BQ396" s="61"/>
      <c r="BR396" s="61"/>
    </row>
    <row r="397" ht="12.75" customHeight="1">
      <c r="A397" s="1"/>
      <c r="B397" s="55"/>
      <c r="C397" s="56"/>
      <c r="D397" s="56"/>
      <c r="E397" s="56"/>
      <c r="F397" s="57"/>
      <c r="G397" s="58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57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8"/>
      <c r="BM397" s="59"/>
      <c r="BN397" s="60"/>
      <c r="BO397" s="61"/>
      <c r="BP397" s="61"/>
      <c r="BQ397" s="61"/>
      <c r="BR397" s="61"/>
    </row>
    <row r="398" ht="12.75" customHeight="1">
      <c r="A398" s="1"/>
      <c r="B398" s="55"/>
      <c r="C398" s="56"/>
      <c r="D398" s="56"/>
      <c r="E398" s="56"/>
      <c r="F398" s="57"/>
      <c r="G398" s="58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57"/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  <c r="BL398" s="58"/>
      <c r="BM398" s="59"/>
      <c r="BN398" s="60"/>
      <c r="BO398" s="61"/>
      <c r="BP398" s="61"/>
      <c r="BQ398" s="61"/>
      <c r="BR398" s="61"/>
    </row>
    <row r="399" ht="12.75" customHeight="1">
      <c r="A399" s="1"/>
      <c r="B399" s="55"/>
      <c r="C399" s="56"/>
      <c r="D399" s="56"/>
      <c r="E399" s="56"/>
      <c r="F399" s="57"/>
      <c r="G399" s="58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57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8"/>
      <c r="BM399" s="59"/>
      <c r="BN399" s="60"/>
      <c r="BO399" s="61"/>
      <c r="BP399" s="61"/>
      <c r="BQ399" s="61"/>
      <c r="BR399" s="61"/>
    </row>
    <row r="400" ht="12.75" customHeight="1">
      <c r="A400" s="1"/>
      <c r="B400" s="55"/>
      <c r="C400" s="56"/>
      <c r="D400" s="56"/>
      <c r="E400" s="56"/>
      <c r="F400" s="57"/>
      <c r="G400" s="58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57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8"/>
      <c r="BM400" s="59"/>
      <c r="BN400" s="60"/>
      <c r="BO400" s="61"/>
      <c r="BP400" s="61"/>
      <c r="BQ400" s="61"/>
      <c r="BR400" s="61"/>
    </row>
    <row r="401" ht="12.75" customHeight="1">
      <c r="A401" s="1"/>
      <c r="B401" s="55"/>
      <c r="C401" s="56"/>
      <c r="D401" s="56"/>
      <c r="E401" s="56"/>
      <c r="F401" s="57"/>
      <c r="G401" s="58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57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8"/>
      <c r="BM401" s="59"/>
      <c r="BN401" s="60"/>
      <c r="BO401" s="61"/>
      <c r="BP401" s="61"/>
      <c r="BQ401" s="61"/>
      <c r="BR401" s="61"/>
    </row>
    <row r="402" ht="12.75" customHeight="1">
      <c r="A402" s="1"/>
      <c r="B402" s="55"/>
      <c r="C402" s="56"/>
      <c r="D402" s="56"/>
      <c r="E402" s="56"/>
      <c r="F402" s="57"/>
      <c r="G402" s="58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57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8"/>
      <c r="BM402" s="59"/>
      <c r="BN402" s="60"/>
      <c r="BO402" s="61"/>
      <c r="BP402" s="61"/>
      <c r="BQ402" s="61"/>
      <c r="BR402" s="61"/>
    </row>
    <row r="403" ht="12.75" customHeight="1">
      <c r="A403" s="1"/>
      <c r="B403" s="55"/>
      <c r="C403" s="56"/>
      <c r="D403" s="56"/>
      <c r="E403" s="56"/>
      <c r="F403" s="57"/>
      <c r="G403" s="58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57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8"/>
      <c r="BM403" s="59"/>
      <c r="BN403" s="60"/>
      <c r="BO403" s="61"/>
      <c r="BP403" s="61"/>
      <c r="BQ403" s="61"/>
      <c r="BR403" s="61"/>
    </row>
    <row r="404" ht="12.75" customHeight="1">
      <c r="A404" s="1"/>
      <c r="B404" s="55"/>
      <c r="C404" s="56"/>
      <c r="D404" s="56"/>
      <c r="E404" s="56"/>
      <c r="F404" s="57"/>
      <c r="G404" s="58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57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8"/>
      <c r="BM404" s="59"/>
      <c r="BN404" s="60"/>
      <c r="BO404" s="61"/>
      <c r="BP404" s="61"/>
      <c r="BQ404" s="61"/>
      <c r="BR404" s="61"/>
    </row>
    <row r="405" ht="12.75" customHeight="1">
      <c r="A405" s="1"/>
      <c r="B405" s="55"/>
      <c r="C405" s="56"/>
      <c r="D405" s="56"/>
      <c r="E405" s="56"/>
      <c r="F405" s="57"/>
      <c r="G405" s="58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57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8"/>
      <c r="BM405" s="59"/>
      <c r="BN405" s="60"/>
      <c r="BO405" s="61"/>
      <c r="BP405" s="61"/>
      <c r="BQ405" s="61"/>
      <c r="BR405" s="61"/>
    </row>
    <row r="406" ht="12.75" customHeight="1">
      <c r="A406" s="1"/>
      <c r="B406" s="55"/>
      <c r="C406" s="56"/>
      <c r="D406" s="56"/>
      <c r="E406" s="56"/>
      <c r="F406" s="57"/>
      <c r="G406" s="58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57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8"/>
      <c r="BM406" s="59"/>
      <c r="BN406" s="60"/>
      <c r="BO406" s="61"/>
      <c r="BP406" s="61"/>
      <c r="BQ406" s="61"/>
      <c r="BR406" s="61"/>
    </row>
    <row r="407" ht="12.75" customHeight="1">
      <c r="A407" s="1"/>
      <c r="B407" s="55"/>
      <c r="C407" s="56"/>
      <c r="D407" s="56"/>
      <c r="E407" s="56"/>
      <c r="F407" s="57"/>
      <c r="G407" s="58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57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8"/>
      <c r="BM407" s="59"/>
      <c r="BN407" s="60"/>
      <c r="BO407" s="61"/>
      <c r="BP407" s="61"/>
      <c r="BQ407" s="61"/>
      <c r="BR407" s="61"/>
    </row>
    <row r="408" ht="12.75" customHeight="1">
      <c r="A408" s="1"/>
      <c r="B408" s="55"/>
      <c r="C408" s="56"/>
      <c r="D408" s="56"/>
      <c r="E408" s="56"/>
      <c r="F408" s="57"/>
      <c r="G408" s="58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57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8"/>
      <c r="BM408" s="59"/>
      <c r="BN408" s="60"/>
      <c r="BO408" s="61"/>
      <c r="BP408" s="61"/>
      <c r="BQ408" s="61"/>
      <c r="BR408" s="61"/>
    </row>
    <row r="409" ht="12.75" customHeight="1">
      <c r="A409" s="1"/>
      <c r="B409" s="55"/>
      <c r="C409" s="56"/>
      <c r="D409" s="56"/>
      <c r="E409" s="56"/>
      <c r="F409" s="57"/>
      <c r="G409" s="58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57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8"/>
      <c r="BM409" s="59"/>
      <c r="BN409" s="60"/>
      <c r="BO409" s="61"/>
      <c r="BP409" s="61"/>
      <c r="BQ409" s="61"/>
      <c r="BR409" s="61"/>
    </row>
    <row r="410" ht="12.75" customHeight="1">
      <c r="A410" s="1"/>
      <c r="B410" s="55"/>
      <c r="C410" s="56"/>
      <c r="D410" s="56"/>
      <c r="E410" s="56"/>
      <c r="F410" s="57"/>
      <c r="G410" s="58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57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8"/>
      <c r="BM410" s="59"/>
      <c r="BN410" s="60"/>
      <c r="BO410" s="61"/>
      <c r="BP410" s="61"/>
      <c r="BQ410" s="61"/>
      <c r="BR410" s="61"/>
    </row>
    <row r="411" ht="12.75" customHeight="1">
      <c r="A411" s="1"/>
      <c r="B411" s="55"/>
      <c r="C411" s="56"/>
      <c r="D411" s="56"/>
      <c r="E411" s="56"/>
      <c r="F411" s="57"/>
      <c r="G411" s="58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8"/>
      <c r="BM411" s="59"/>
      <c r="BN411" s="60"/>
      <c r="BO411" s="61"/>
      <c r="BP411" s="61"/>
      <c r="BQ411" s="61"/>
      <c r="BR411" s="61"/>
    </row>
    <row r="412" ht="12.75" customHeight="1">
      <c r="A412" s="1"/>
      <c r="B412" s="55"/>
      <c r="C412" s="56"/>
      <c r="D412" s="56"/>
      <c r="E412" s="56"/>
      <c r="F412" s="57"/>
      <c r="G412" s="58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57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8"/>
      <c r="BM412" s="59"/>
      <c r="BN412" s="60"/>
      <c r="BO412" s="61"/>
      <c r="BP412" s="61"/>
      <c r="BQ412" s="61"/>
      <c r="BR412" s="61"/>
    </row>
    <row r="413" ht="12.75" customHeight="1">
      <c r="A413" s="1"/>
      <c r="B413" s="55"/>
      <c r="C413" s="56"/>
      <c r="D413" s="56"/>
      <c r="E413" s="56"/>
      <c r="F413" s="57"/>
      <c r="G413" s="58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57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8"/>
      <c r="BM413" s="59"/>
      <c r="BN413" s="60"/>
      <c r="BO413" s="61"/>
      <c r="BP413" s="61"/>
      <c r="BQ413" s="61"/>
      <c r="BR413" s="61"/>
    </row>
    <row r="414" ht="12.75" customHeight="1">
      <c r="A414" s="1"/>
      <c r="B414" s="55"/>
      <c r="C414" s="56"/>
      <c r="D414" s="56"/>
      <c r="E414" s="56"/>
      <c r="F414" s="57"/>
      <c r="G414" s="58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7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8"/>
      <c r="BM414" s="59"/>
      <c r="BN414" s="60"/>
      <c r="BO414" s="61"/>
      <c r="BP414" s="61"/>
      <c r="BQ414" s="61"/>
      <c r="BR414" s="61"/>
    </row>
    <row r="415" ht="12.75" customHeight="1">
      <c r="A415" s="1"/>
      <c r="B415" s="55"/>
      <c r="C415" s="56"/>
      <c r="D415" s="56"/>
      <c r="E415" s="56"/>
      <c r="F415" s="57"/>
      <c r="G415" s="58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57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8"/>
      <c r="BM415" s="59"/>
      <c r="BN415" s="60"/>
      <c r="BO415" s="61"/>
      <c r="BP415" s="61"/>
      <c r="BQ415" s="61"/>
      <c r="BR415" s="61"/>
    </row>
    <row r="416" ht="12.75" customHeight="1">
      <c r="A416" s="1"/>
      <c r="B416" s="55"/>
      <c r="C416" s="56"/>
      <c r="D416" s="56"/>
      <c r="E416" s="56"/>
      <c r="F416" s="57"/>
      <c r="G416" s="58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57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8"/>
      <c r="BM416" s="59"/>
      <c r="BN416" s="60"/>
      <c r="BO416" s="61"/>
      <c r="BP416" s="61"/>
      <c r="BQ416" s="61"/>
      <c r="BR416" s="61"/>
    </row>
    <row r="417" ht="12.75" customHeight="1">
      <c r="A417" s="1"/>
      <c r="B417" s="55"/>
      <c r="C417" s="56"/>
      <c r="D417" s="56"/>
      <c r="E417" s="56"/>
      <c r="F417" s="57"/>
      <c r="G417" s="58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57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8"/>
      <c r="BM417" s="59"/>
      <c r="BN417" s="60"/>
      <c r="BO417" s="61"/>
      <c r="BP417" s="61"/>
      <c r="BQ417" s="61"/>
      <c r="BR417" s="61"/>
    </row>
    <row r="418" ht="12.75" customHeight="1">
      <c r="A418" s="1"/>
      <c r="B418" s="55"/>
      <c r="C418" s="56"/>
      <c r="D418" s="56"/>
      <c r="E418" s="56"/>
      <c r="F418" s="57"/>
      <c r="G418" s="58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57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8"/>
      <c r="BM418" s="59"/>
      <c r="BN418" s="60"/>
      <c r="BO418" s="61"/>
      <c r="BP418" s="61"/>
      <c r="BQ418" s="61"/>
      <c r="BR418" s="61"/>
    </row>
    <row r="419" ht="12.75" customHeight="1">
      <c r="A419" s="1"/>
      <c r="B419" s="55"/>
      <c r="C419" s="56"/>
      <c r="D419" s="56"/>
      <c r="E419" s="56"/>
      <c r="F419" s="57"/>
      <c r="G419" s="58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57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8"/>
      <c r="BM419" s="59"/>
      <c r="BN419" s="60"/>
      <c r="BO419" s="61"/>
      <c r="BP419" s="61"/>
      <c r="BQ419" s="61"/>
      <c r="BR419" s="61"/>
    </row>
    <row r="420" ht="12.75" customHeight="1">
      <c r="A420" s="1"/>
      <c r="B420" s="55"/>
      <c r="C420" s="56"/>
      <c r="D420" s="56"/>
      <c r="E420" s="56"/>
      <c r="F420" s="57"/>
      <c r="G420" s="58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57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8"/>
      <c r="BM420" s="59"/>
      <c r="BN420" s="60"/>
      <c r="BO420" s="61"/>
      <c r="BP420" s="61"/>
      <c r="BQ420" s="61"/>
      <c r="BR420" s="61"/>
    </row>
    <row r="421" ht="12.75" customHeight="1">
      <c r="A421" s="1"/>
      <c r="B421" s="55"/>
      <c r="C421" s="56"/>
      <c r="D421" s="56"/>
      <c r="E421" s="56"/>
      <c r="F421" s="57"/>
      <c r="G421" s="58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57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8"/>
      <c r="BM421" s="59"/>
      <c r="BN421" s="60"/>
      <c r="BO421" s="61"/>
      <c r="BP421" s="61"/>
      <c r="BQ421" s="61"/>
      <c r="BR421" s="61"/>
    </row>
    <row r="422" ht="12.75" customHeight="1">
      <c r="A422" s="1"/>
      <c r="B422" s="55"/>
      <c r="C422" s="56"/>
      <c r="D422" s="56"/>
      <c r="E422" s="56"/>
      <c r="F422" s="57"/>
      <c r="G422" s="58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57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8"/>
      <c r="BM422" s="59"/>
      <c r="BN422" s="60"/>
      <c r="BO422" s="61"/>
      <c r="BP422" s="61"/>
      <c r="BQ422" s="61"/>
      <c r="BR422" s="61"/>
    </row>
    <row r="423" ht="12.75" customHeight="1">
      <c r="A423" s="1"/>
      <c r="B423" s="55"/>
      <c r="C423" s="56"/>
      <c r="D423" s="56"/>
      <c r="E423" s="56"/>
      <c r="F423" s="57"/>
      <c r="G423" s="58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57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8"/>
      <c r="BM423" s="59"/>
      <c r="BN423" s="60"/>
      <c r="BO423" s="61"/>
      <c r="BP423" s="61"/>
      <c r="BQ423" s="61"/>
      <c r="BR423" s="61"/>
    </row>
    <row r="424" ht="12.75" customHeight="1">
      <c r="A424" s="1"/>
      <c r="B424" s="55"/>
      <c r="C424" s="56"/>
      <c r="D424" s="56"/>
      <c r="E424" s="56"/>
      <c r="F424" s="57"/>
      <c r="G424" s="58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57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8"/>
      <c r="BM424" s="59"/>
      <c r="BN424" s="60"/>
      <c r="BO424" s="61"/>
      <c r="BP424" s="61"/>
      <c r="BQ424" s="61"/>
      <c r="BR424" s="61"/>
    </row>
    <row r="425" ht="12.75" customHeight="1">
      <c r="A425" s="1"/>
      <c r="B425" s="55"/>
      <c r="C425" s="56"/>
      <c r="D425" s="56"/>
      <c r="E425" s="56"/>
      <c r="F425" s="57"/>
      <c r="G425" s="58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57"/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  <c r="BL425" s="58"/>
      <c r="BM425" s="59"/>
      <c r="BN425" s="60"/>
      <c r="BO425" s="61"/>
      <c r="BP425" s="61"/>
      <c r="BQ425" s="61"/>
      <c r="BR425" s="61"/>
    </row>
    <row r="426" ht="12.75" customHeight="1">
      <c r="A426" s="1"/>
      <c r="B426" s="55"/>
      <c r="C426" s="56"/>
      <c r="D426" s="56"/>
      <c r="E426" s="56"/>
      <c r="F426" s="57"/>
      <c r="G426" s="58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57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8"/>
      <c r="BM426" s="59"/>
      <c r="BN426" s="60"/>
      <c r="BO426" s="61"/>
      <c r="BP426" s="61"/>
      <c r="BQ426" s="61"/>
      <c r="BR426" s="61"/>
    </row>
    <row r="427" ht="12.75" customHeight="1">
      <c r="A427" s="1"/>
      <c r="B427" s="55"/>
      <c r="C427" s="56"/>
      <c r="D427" s="56"/>
      <c r="E427" s="56"/>
      <c r="F427" s="57"/>
      <c r="G427" s="58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57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8"/>
      <c r="BM427" s="59"/>
      <c r="BN427" s="60"/>
      <c r="BO427" s="61"/>
      <c r="BP427" s="61"/>
      <c r="BQ427" s="61"/>
      <c r="BR427" s="61"/>
    </row>
    <row r="428" ht="12.75" customHeight="1">
      <c r="A428" s="1"/>
      <c r="B428" s="55"/>
      <c r="C428" s="56"/>
      <c r="D428" s="56"/>
      <c r="E428" s="56"/>
      <c r="F428" s="57"/>
      <c r="G428" s="58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57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8"/>
      <c r="BM428" s="59"/>
      <c r="BN428" s="60"/>
      <c r="BO428" s="61"/>
      <c r="BP428" s="61"/>
      <c r="BQ428" s="61"/>
      <c r="BR428" s="61"/>
    </row>
    <row r="429" ht="12.75" customHeight="1">
      <c r="A429" s="1"/>
      <c r="B429" s="55"/>
      <c r="C429" s="56"/>
      <c r="D429" s="56"/>
      <c r="E429" s="56"/>
      <c r="F429" s="57"/>
      <c r="G429" s="58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57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8"/>
      <c r="BM429" s="59"/>
      <c r="BN429" s="60"/>
      <c r="BO429" s="61"/>
      <c r="BP429" s="61"/>
      <c r="BQ429" s="61"/>
      <c r="BR429" s="61"/>
    </row>
    <row r="430" ht="12.75" customHeight="1">
      <c r="A430" s="1"/>
      <c r="B430" s="55"/>
      <c r="C430" s="56"/>
      <c r="D430" s="56"/>
      <c r="E430" s="56"/>
      <c r="F430" s="57"/>
      <c r="G430" s="58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57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8"/>
      <c r="BM430" s="59"/>
      <c r="BN430" s="60"/>
      <c r="BO430" s="61"/>
      <c r="BP430" s="61"/>
      <c r="BQ430" s="61"/>
      <c r="BR430" s="61"/>
    </row>
    <row r="431" ht="12.75" customHeight="1">
      <c r="A431" s="1"/>
      <c r="B431" s="55"/>
      <c r="C431" s="56"/>
      <c r="D431" s="56"/>
      <c r="E431" s="56"/>
      <c r="F431" s="57"/>
      <c r="G431" s="58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8"/>
      <c r="BM431" s="59"/>
      <c r="BN431" s="60"/>
      <c r="BO431" s="61"/>
      <c r="BP431" s="61"/>
      <c r="BQ431" s="61"/>
      <c r="BR431" s="61"/>
    </row>
    <row r="432" ht="12.75" customHeight="1">
      <c r="A432" s="1"/>
      <c r="B432" s="55"/>
      <c r="C432" s="56"/>
      <c r="D432" s="56"/>
      <c r="E432" s="56"/>
      <c r="F432" s="57"/>
      <c r="G432" s="58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57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8"/>
      <c r="BM432" s="59"/>
      <c r="BN432" s="60"/>
      <c r="BO432" s="61"/>
      <c r="BP432" s="61"/>
      <c r="BQ432" s="61"/>
      <c r="BR432" s="61"/>
    </row>
    <row r="433" ht="12.75" customHeight="1">
      <c r="A433" s="1"/>
      <c r="B433" s="55"/>
      <c r="C433" s="56"/>
      <c r="D433" s="56"/>
      <c r="E433" s="56"/>
      <c r="F433" s="57"/>
      <c r="G433" s="58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57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8"/>
      <c r="BM433" s="59"/>
      <c r="BN433" s="60"/>
      <c r="BO433" s="61"/>
      <c r="BP433" s="61"/>
      <c r="BQ433" s="61"/>
      <c r="BR433" s="61"/>
    </row>
    <row r="434" ht="12.75" customHeight="1">
      <c r="A434" s="1"/>
      <c r="B434" s="55"/>
      <c r="C434" s="56"/>
      <c r="D434" s="56"/>
      <c r="E434" s="56"/>
      <c r="F434" s="57"/>
      <c r="G434" s="58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57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8"/>
      <c r="BM434" s="59"/>
      <c r="BN434" s="60"/>
      <c r="BO434" s="61"/>
      <c r="BP434" s="61"/>
      <c r="BQ434" s="61"/>
      <c r="BR434" s="61"/>
    </row>
    <row r="435" ht="12.75" customHeight="1">
      <c r="A435" s="1"/>
      <c r="B435" s="55"/>
      <c r="C435" s="56"/>
      <c r="D435" s="56"/>
      <c r="E435" s="56"/>
      <c r="F435" s="57"/>
      <c r="G435" s="58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57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8"/>
      <c r="BM435" s="59"/>
      <c r="BN435" s="60"/>
      <c r="BO435" s="61"/>
      <c r="BP435" s="61"/>
      <c r="BQ435" s="61"/>
      <c r="BR435" s="61"/>
    </row>
    <row r="436" ht="12.75" customHeight="1">
      <c r="A436" s="1"/>
      <c r="B436" s="55"/>
      <c r="C436" s="56"/>
      <c r="D436" s="56"/>
      <c r="E436" s="56"/>
      <c r="F436" s="57"/>
      <c r="G436" s="58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57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8"/>
      <c r="BM436" s="59"/>
      <c r="BN436" s="60"/>
      <c r="BO436" s="61"/>
      <c r="BP436" s="61"/>
      <c r="BQ436" s="61"/>
      <c r="BR436" s="61"/>
    </row>
    <row r="437" ht="12.75" customHeight="1">
      <c r="A437" s="1"/>
      <c r="B437" s="55"/>
      <c r="C437" s="56"/>
      <c r="D437" s="56"/>
      <c r="E437" s="56"/>
      <c r="F437" s="57"/>
      <c r="G437" s="58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57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8"/>
      <c r="BM437" s="59"/>
      <c r="BN437" s="60"/>
      <c r="BO437" s="61"/>
      <c r="BP437" s="61"/>
      <c r="BQ437" s="61"/>
      <c r="BR437" s="61"/>
    </row>
    <row r="438" ht="12.75" customHeight="1">
      <c r="A438" s="1"/>
      <c r="B438" s="55"/>
      <c r="C438" s="56"/>
      <c r="D438" s="56"/>
      <c r="E438" s="56"/>
      <c r="F438" s="57"/>
      <c r="G438" s="58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57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8"/>
      <c r="BM438" s="59"/>
      <c r="BN438" s="60"/>
      <c r="BO438" s="61"/>
      <c r="BP438" s="61"/>
      <c r="BQ438" s="61"/>
      <c r="BR438" s="61"/>
    </row>
    <row r="439" ht="12.75" customHeight="1">
      <c r="A439" s="1"/>
      <c r="B439" s="55"/>
      <c r="C439" s="56"/>
      <c r="D439" s="56"/>
      <c r="E439" s="56"/>
      <c r="F439" s="57"/>
      <c r="G439" s="58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57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8"/>
      <c r="BM439" s="59"/>
      <c r="BN439" s="60"/>
      <c r="BO439" s="61"/>
      <c r="BP439" s="61"/>
      <c r="BQ439" s="61"/>
      <c r="BR439" s="61"/>
    </row>
    <row r="440" ht="12.75" customHeight="1">
      <c r="A440" s="1"/>
      <c r="B440" s="55"/>
      <c r="C440" s="56"/>
      <c r="D440" s="56"/>
      <c r="E440" s="56"/>
      <c r="F440" s="57"/>
      <c r="G440" s="58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8"/>
      <c r="BM440" s="59"/>
      <c r="BN440" s="60"/>
      <c r="BO440" s="61"/>
      <c r="BP440" s="61"/>
      <c r="BQ440" s="61"/>
      <c r="BR440" s="61"/>
    </row>
    <row r="441" ht="12.75" customHeight="1">
      <c r="A441" s="1"/>
      <c r="B441" s="55"/>
      <c r="C441" s="56"/>
      <c r="D441" s="56"/>
      <c r="E441" s="56"/>
      <c r="F441" s="57"/>
      <c r="G441" s="58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57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8"/>
      <c r="BM441" s="59"/>
      <c r="BN441" s="60"/>
      <c r="BO441" s="61"/>
      <c r="BP441" s="61"/>
      <c r="BQ441" s="61"/>
      <c r="BR441" s="61"/>
    </row>
    <row r="442" ht="12.75" customHeight="1">
      <c r="A442" s="1"/>
      <c r="B442" s="55"/>
      <c r="C442" s="56"/>
      <c r="D442" s="56"/>
      <c r="E442" s="56"/>
      <c r="F442" s="57"/>
      <c r="G442" s="58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57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8"/>
      <c r="BM442" s="59"/>
      <c r="BN442" s="60"/>
      <c r="BO442" s="61"/>
      <c r="BP442" s="61"/>
      <c r="BQ442" s="61"/>
      <c r="BR442" s="61"/>
    </row>
    <row r="443" ht="12.75" customHeight="1">
      <c r="A443" s="1"/>
      <c r="B443" s="55"/>
      <c r="C443" s="56"/>
      <c r="D443" s="56"/>
      <c r="E443" s="56"/>
      <c r="F443" s="57"/>
      <c r="G443" s="58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57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8"/>
      <c r="BM443" s="59"/>
      <c r="BN443" s="60"/>
      <c r="BO443" s="61"/>
      <c r="BP443" s="61"/>
      <c r="BQ443" s="61"/>
      <c r="BR443" s="61"/>
    </row>
    <row r="444" ht="12.75" customHeight="1">
      <c r="A444" s="1"/>
      <c r="B444" s="55"/>
      <c r="C444" s="56"/>
      <c r="D444" s="56"/>
      <c r="E444" s="56"/>
      <c r="F444" s="57"/>
      <c r="G444" s="58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57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8"/>
      <c r="BM444" s="59"/>
      <c r="BN444" s="60"/>
      <c r="BO444" s="61"/>
      <c r="BP444" s="61"/>
      <c r="BQ444" s="61"/>
      <c r="BR444" s="61"/>
    </row>
    <row r="445" ht="12.75" customHeight="1">
      <c r="A445" s="1"/>
      <c r="B445" s="55"/>
      <c r="C445" s="56"/>
      <c r="D445" s="56"/>
      <c r="E445" s="56"/>
      <c r="F445" s="57"/>
      <c r="G445" s="58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57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8"/>
      <c r="BM445" s="59"/>
      <c r="BN445" s="60"/>
      <c r="BO445" s="61"/>
      <c r="BP445" s="61"/>
      <c r="BQ445" s="61"/>
      <c r="BR445" s="61"/>
    </row>
    <row r="446" ht="12.75" customHeight="1">
      <c r="A446" s="1"/>
      <c r="B446" s="55"/>
      <c r="C446" s="56"/>
      <c r="D446" s="56"/>
      <c r="E446" s="56"/>
      <c r="F446" s="57"/>
      <c r="G446" s="58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57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8"/>
      <c r="BM446" s="59"/>
      <c r="BN446" s="60"/>
      <c r="BO446" s="61"/>
      <c r="BP446" s="61"/>
      <c r="BQ446" s="61"/>
      <c r="BR446" s="61"/>
    </row>
    <row r="447" ht="12.75" customHeight="1">
      <c r="A447" s="1"/>
      <c r="B447" s="55"/>
      <c r="C447" s="56"/>
      <c r="D447" s="56"/>
      <c r="E447" s="56"/>
      <c r="F447" s="57"/>
      <c r="G447" s="58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57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8"/>
      <c r="BM447" s="59"/>
      <c r="BN447" s="60"/>
      <c r="BO447" s="61"/>
      <c r="BP447" s="61"/>
      <c r="BQ447" s="61"/>
      <c r="BR447" s="61"/>
    </row>
    <row r="448" ht="12.75" customHeight="1">
      <c r="A448" s="1"/>
      <c r="B448" s="55"/>
      <c r="C448" s="56"/>
      <c r="D448" s="56"/>
      <c r="E448" s="56"/>
      <c r="F448" s="57"/>
      <c r="G448" s="58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57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8"/>
      <c r="BM448" s="59"/>
      <c r="BN448" s="60"/>
      <c r="BO448" s="61"/>
      <c r="BP448" s="61"/>
      <c r="BQ448" s="61"/>
      <c r="BR448" s="61"/>
    </row>
    <row r="449" ht="12.75" customHeight="1">
      <c r="A449" s="1"/>
      <c r="B449" s="55"/>
      <c r="C449" s="56"/>
      <c r="D449" s="56"/>
      <c r="E449" s="56"/>
      <c r="F449" s="57"/>
      <c r="G449" s="58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57"/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  <c r="BL449" s="58"/>
      <c r="BM449" s="59"/>
      <c r="BN449" s="60"/>
      <c r="BO449" s="61"/>
      <c r="BP449" s="61"/>
      <c r="BQ449" s="61"/>
      <c r="BR449" s="61"/>
    </row>
    <row r="450" ht="12.75" customHeight="1">
      <c r="A450" s="1"/>
      <c r="B450" s="55"/>
      <c r="C450" s="56"/>
      <c r="D450" s="56"/>
      <c r="E450" s="56"/>
      <c r="F450" s="57"/>
      <c r="G450" s="58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57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8"/>
      <c r="BM450" s="59"/>
      <c r="BN450" s="60"/>
      <c r="BO450" s="61"/>
      <c r="BP450" s="61"/>
      <c r="BQ450" s="61"/>
      <c r="BR450" s="61"/>
    </row>
    <row r="451" ht="12.75" customHeight="1">
      <c r="A451" s="1"/>
      <c r="B451" s="55"/>
      <c r="C451" s="56"/>
      <c r="D451" s="56"/>
      <c r="E451" s="56"/>
      <c r="F451" s="57"/>
      <c r="G451" s="58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57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8"/>
      <c r="BM451" s="59"/>
      <c r="BN451" s="60"/>
      <c r="BO451" s="61"/>
      <c r="BP451" s="61"/>
      <c r="BQ451" s="61"/>
      <c r="BR451" s="61"/>
    </row>
    <row r="452" ht="12.75" customHeight="1">
      <c r="A452" s="1"/>
      <c r="B452" s="55"/>
      <c r="C452" s="56"/>
      <c r="D452" s="56"/>
      <c r="E452" s="56"/>
      <c r="F452" s="57"/>
      <c r="G452" s="58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57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8"/>
      <c r="BM452" s="59"/>
      <c r="BN452" s="60"/>
      <c r="BO452" s="61"/>
      <c r="BP452" s="61"/>
      <c r="BQ452" s="61"/>
      <c r="BR452" s="61"/>
    </row>
    <row r="453" ht="12.75" customHeight="1">
      <c r="A453" s="1"/>
      <c r="B453" s="55"/>
      <c r="C453" s="56"/>
      <c r="D453" s="56"/>
      <c r="E453" s="56"/>
      <c r="F453" s="57"/>
      <c r="G453" s="58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57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8"/>
      <c r="BM453" s="59"/>
      <c r="BN453" s="60"/>
      <c r="BO453" s="61"/>
      <c r="BP453" s="61"/>
      <c r="BQ453" s="61"/>
      <c r="BR453" s="61"/>
    </row>
    <row r="454" ht="12.75" customHeight="1">
      <c r="A454" s="1"/>
      <c r="B454" s="55"/>
      <c r="C454" s="56"/>
      <c r="D454" s="56"/>
      <c r="E454" s="56"/>
      <c r="F454" s="57"/>
      <c r="G454" s="58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57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8"/>
      <c r="BM454" s="59"/>
      <c r="BN454" s="60"/>
      <c r="BO454" s="61"/>
      <c r="BP454" s="61"/>
      <c r="BQ454" s="61"/>
      <c r="BR454" s="61"/>
    </row>
    <row r="455" ht="12.75" customHeight="1">
      <c r="A455" s="1"/>
      <c r="B455" s="55"/>
      <c r="C455" s="56"/>
      <c r="D455" s="56"/>
      <c r="E455" s="56"/>
      <c r="F455" s="57"/>
      <c r="G455" s="58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57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8"/>
      <c r="BM455" s="59"/>
      <c r="BN455" s="60"/>
      <c r="BO455" s="61"/>
      <c r="BP455" s="61"/>
      <c r="BQ455" s="61"/>
      <c r="BR455" s="61"/>
    </row>
    <row r="456" ht="12.75" customHeight="1">
      <c r="A456" s="1"/>
      <c r="B456" s="55"/>
      <c r="C456" s="56"/>
      <c r="D456" s="56"/>
      <c r="E456" s="56"/>
      <c r="F456" s="57"/>
      <c r="G456" s="58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57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8"/>
      <c r="BM456" s="59"/>
      <c r="BN456" s="60"/>
      <c r="BO456" s="61"/>
      <c r="BP456" s="61"/>
      <c r="BQ456" s="61"/>
      <c r="BR456" s="61"/>
    </row>
    <row r="457" ht="12.75" customHeight="1">
      <c r="A457" s="1"/>
      <c r="B457" s="55"/>
      <c r="C457" s="56"/>
      <c r="D457" s="56"/>
      <c r="E457" s="56"/>
      <c r="F457" s="57"/>
      <c r="G457" s="58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57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8"/>
      <c r="BM457" s="59"/>
      <c r="BN457" s="60"/>
      <c r="BO457" s="61"/>
      <c r="BP457" s="61"/>
      <c r="BQ457" s="61"/>
      <c r="BR457" s="61"/>
    </row>
    <row r="458" ht="12.75" customHeight="1">
      <c r="A458" s="1"/>
      <c r="B458" s="55"/>
      <c r="C458" s="56"/>
      <c r="D458" s="56"/>
      <c r="E458" s="56"/>
      <c r="F458" s="57"/>
      <c r="G458" s="58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57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8"/>
      <c r="BM458" s="59"/>
      <c r="BN458" s="60"/>
      <c r="BO458" s="61"/>
      <c r="BP458" s="61"/>
      <c r="BQ458" s="61"/>
      <c r="BR458" s="61"/>
    </row>
    <row r="459" ht="12.75" customHeight="1">
      <c r="A459" s="1"/>
      <c r="B459" s="55"/>
      <c r="C459" s="56"/>
      <c r="D459" s="56"/>
      <c r="E459" s="56"/>
      <c r="F459" s="57"/>
      <c r="G459" s="58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57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8"/>
      <c r="BM459" s="59"/>
      <c r="BN459" s="60"/>
      <c r="BO459" s="61"/>
      <c r="BP459" s="61"/>
      <c r="BQ459" s="61"/>
      <c r="BR459" s="61"/>
    </row>
    <row r="460" ht="12.75" customHeight="1">
      <c r="A460" s="1"/>
      <c r="B460" s="55"/>
      <c r="C460" s="56"/>
      <c r="D460" s="56"/>
      <c r="E460" s="56"/>
      <c r="F460" s="57"/>
      <c r="G460" s="58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57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8"/>
      <c r="BM460" s="59"/>
      <c r="BN460" s="60"/>
      <c r="BO460" s="61"/>
      <c r="BP460" s="61"/>
      <c r="BQ460" s="61"/>
      <c r="BR460" s="61"/>
    </row>
    <row r="461" ht="12.75" customHeight="1">
      <c r="A461" s="1"/>
      <c r="B461" s="55"/>
      <c r="C461" s="56"/>
      <c r="D461" s="56"/>
      <c r="E461" s="56"/>
      <c r="F461" s="57"/>
      <c r="G461" s="58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8"/>
      <c r="BM461" s="59"/>
      <c r="BN461" s="60"/>
      <c r="BO461" s="61"/>
      <c r="BP461" s="61"/>
      <c r="BQ461" s="61"/>
      <c r="BR461" s="61"/>
    </row>
    <row r="462" ht="12.75" customHeight="1">
      <c r="A462" s="1"/>
      <c r="B462" s="55"/>
      <c r="C462" s="56"/>
      <c r="D462" s="56"/>
      <c r="E462" s="56"/>
      <c r="F462" s="57"/>
      <c r="G462" s="58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8"/>
      <c r="BM462" s="59"/>
      <c r="BN462" s="60"/>
      <c r="BO462" s="61"/>
      <c r="BP462" s="61"/>
      <c r="BQ462" s="61"/>
      <c r="BR462" s="61"/>
    </row>
    <row r="463" ht="12.75" customHeight="1">
      <c r="A463" s="1"/>
      <c r="B463" s="55"/>
      <c r="C463" s="56"/>
      <c r="D463" s="56"/>
      <c r="E463" s="56"/>
      <c r="F463" s="57"/>
      <c r="G463" s="58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57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8"/>
      <c r="BM463" s="59"/>
      <c r="BN463" s="60"/>
      <c r="BO463" s="61"/>
      <c r="BP463" s="61"/>
      <c r="BQ463" s="61"/>
      <c r="BR463" s="61"/>
    </row>
    <row r="464" ht="12.75" customHeight="1">
      <c r="A464" s="1"/>
      <c r="B464" s="55"/>
      <c r="C464" s="56"/>
      <c r="D464" s="56"/>
      <c r="E464" s="56"/>
      <c r="F464" s="57"/>
      <c r="G464" s="58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57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8"/>
      <c r="BM464" s="59"/>
      <c r="BN464" s="60"/>
      <c r="BO464" s="61"/>
      <c r="BP464" s="61"/>
      <c r="BQ464" s="61"/>
      <c r="BR464" s="61"/>
    </row>
    <row r="465" ht="12.75" customHeight="1">
      <c r="A465" s="1"/>
      <c r="B465" s="55"/>
      <c r="C465" s="56"/>
      <c r="D465" s="56"/>
      <c r="E465" s="56"/>
      <c r="F465" s="57"/>
      <c r="G465" s="58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57"/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  <c r="BL465" s="58"/>
      <c r="BM465" s="59"/>
      <c r="BN465" s="60"/>
      <c r="BO465" s="61"/>
      <c r="BP465" s="61"/>
      <c r="BQ465" s="61"/>
      <c r="BR465" s="61"/>
    </row>
    <row r="466" ht="12.75" customHeight="1">
      <c r="A466" s="1"/>
      <c r="B466" s="55"/>
      <c r="C466" s="56"/>
      <c r="D466" s="56"/>
      <c r="E466" s="56"/>
      <c r="F466" s="57"/>
      <c r="G466" s="58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57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8"/>
      <c r="BM466" s="59"/>
      <c r="BN466" s="60"/>
      <c r="BO466" s="61"/>
      <c r="BP466" s="61"/>
      <c r="BQ466" s="61"/>
      <c r="BR466" s="61"/>
    </row>
    <row r="467" ht="12.75" customHeight="1">
      <c r="A467" s="1"/>
      <c r="B467" s="55"/>
      <c r="C467" s="56"/>
      <c r="D467" s="56"/>
      <c r="E467" s="56"/>
      <c r="F467" s="57"/>
      <c r="G467" s="58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57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8"/>
      <c r="BM467" s="59"/>
      <c r="BN467" s="60"/>
      <c r="BO467" s="61"/>
      <c r="BP467" s="61"/>
      <c r="BQ467" s="61"/>
      <c r="BR467" s="61"/>
    </row>
    <row r="468" ht="12.75" customHeight="1">
      <c r="A468" s="1"/>
      <c r="B468" s="55"/>
      <c r="C468" s="56"/>
      <c r="D468" s="56"/>
      <c r="E468" s="56"/>
      <c r="F468" s="57"/>
      <c r="G468" s="58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57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8"/>
      <c r="BM468" s="59"/>
      <c r="BN468" s="60"/>
      <c r="BO468" s="61"/>
      <c r="BP468" s="61"/>
      <c r="BQ468" s="61"/>
      <c r="BR468" s="61"/>
    </row>
    <row r="469" ht="12.75" customHeight="1">
      <c r="A469" s="1"/>
      <c r="B469" s="55"/>
      <c r="C469" s="56"/>
      <c r="D469" s="56"/>
      <c r="E469" s="56"/>
      <c r="F469" s="57"/>
      <c r="G469" s="58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57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8"/>
      <c r="BM469" s="59"/>
      <c r="BN469" s="60"/>
      <c r="BO469" s="61"/>
      <c r="BP469" s="61"/>
      <c r="BQ469" s="61"/>
      <c r="BR469" s="61"/>
    </row>
    <row r="470" ht="12.75" customHeight="1">
      <c r="A470" s="1"/>
      <c r="B470" s="55"/>
      <c r="C470" s="56"/>
      <c r="D470" s="56"/>
      <c r="E470" s="56"/>
      <c r="F470" s="57"/>
      <c r="G470" s="58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57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8"/>
      <c r="BM470" s="59"/>
      <c r="BN470" s="60"/>
      <c r="BO470" s="61"/>
      <c r="BP470" s="61"/>
      <c r="BQ470" s="61"/>
      <c r="BR470" s="61"/>
    </row>
    <row r="471" ht="12.75" customHeight="1">
      <c r="A471" s="1"/>
      <c r="B471" s="55"/>
      <c r="C471" s="56"/>
      <c r="D471" s="56"/>
      <c r="E471" s="56"/>
      <c r="F471" s="57"/>
      <c r="G471" s="58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57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8"/>
      <c r="BM471" s="59"/>
      <c r="BN471" s="60"/>
      <c r="BO471" s="61"/>
      <c r="BP471" s="61"/>
      <c r="BQ471" s="61"/>
      <c r="BR471" s="61"/>
    </row>
    <row r="472" ht="12.75" customHeight="1">
      <c r="A472" s="1"/>
      <c r="B472" s="55"/>
      <c r="C472" s="56"/>
      <c r="D472" s="56"/>
      <c r="E472" s="56"/>
      <c r="F472" s="57"/>
      <c r="G472" s="58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57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8"/>
      <c r="BM472" s="59"/>
      <c r="BN472" s="60"/>
      <c r="BO472" s="61"/>
      <c r="BP472" s="61"/>
      <c r="BQ472" s="61"/>
      <c r="BR472" s="61"/>
    </row>
    <row r="473" ht="12.75" customHeight="1">
      <c r="A473" s="1"/>
      <c r="B473" s="55"/>
      <c r="C473" s="56"/>
      <c r="D473" s="56"/>
      <c r="E473" s="56"/>
      <c r="F473" s="57"/>
      <c r="G473" s="58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57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8"/>
      <c r="BM473" s="59"/>
      <c r="BN473" s="60"/>
      <c r="BO473" s="61"/>
      <c r="BP473" s="61"/>
      <c r="BQ473" s="61"/>
      <c r="BR473" s="61"/>
    </row>
    <row r="474" ht="12.75" customHeight="1">
      <c r="A474" s="1"/>
      <c r="B474" s="55"/>
      <c r="C474" s="56"/>
      <c r="D474" s="56"/>
      <c r="E474" s="56"/>
      <c r="F474" s="57"/>
      <c r="G474" s="58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57"/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  <c r="BL474" s="58"/>
      <c r="BM474" s="59"/>
      <c r="BN474" s="60"/>
      <c r="BO474" s="61"/>
      <c r="BP474" s="61"/>
      <c r="BQ474" s="61"/>
      <c r="BR474" s="61"/>
    </row>
    <row r="475" ht="12.75" customHeight="1">
      <c r="A475" s="1"/>
      <c r="B475" s="55"/>
      <c r="C475" s="56"/>
      <c r="D475" s="56"/>
      <c r="E475" s="56"/>
      <c r="F475" s="57"/>
      <c r="G475" s="58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57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8"/>
      <c r="BM475" s="59"/>
      <c r="BN475" s="60"/>
      <c r="BO475" s="61"/>
      <c r="BP475" s="61"/>
      <c r="BQ475" s="61"/>
      <c r="BR475" s="61"/>
    </row>
    <row r="476" ht="12.75" customHeight="1">
      <c r="A476" s="1"/>
      <c r="B476" s="55"/>
      <c r="C476" s="56"/>
      <c r="D476" s="56"/>
      <c r="E476" s="56"/>
      <c r="F476" s="57"/>
      <c r="G476" s="58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57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8"/>
      <c r="BM476" s="59"/>
      <c r="BN476" s="60"/>
      <c r="BO476" s="61"/>
      <c r="BP476" s="61"/>
      <c r="BQ476" s="61"/>
      <c r="BR476" s="61"/>
    </row>
    <row r="477" ht="12.75" customHeight="1">
      <c r="A477" s="1"/>
      <c r="B477" s="55"/>
      <c r="C477" s="56"/>
      <c r="D477" s="56"/>
      <c r="E477" s="56"/>
      <c r="F477" s="57"/>
      <c r="G477" s="58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57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8"/>
      <c r="BM477" s="59"/>
      <c r="BN477" s="60"/>
      <c r="BO477" s="61"/>
      <c r="BP477" s="61"/>
      <c r="BQ477" s="61"/>
      <c r="BR477" s="61"/>
    </row>
    <row r="478" ht="12.75" customHeight="1">
      <c r="A478" s="1"/>
      <c r="B478" s="55"/>
      <c r="C478" s="56"/>
      <c r="D478" s="56"/>
      <c r="E478" s="56"/>
      <c r="F478" s="57"/>
      <c r="G478" s="58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57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8"/>
      <c r="BM478" s="59"/>
      <c r="BN478" s="60"/>
      <c r="BO478" s="61"/>
      <c r="BP478" s="61"/>
      <c r="BQ478" s="61"/>
      <c r="BR478" s="61"/>
    </row>
    <row r="479" ht="12.75" customHeight="1">
      <c r="A479" s="1"/>
      <c r="B479" s="55"/>
      <c r="C479" s="56"/>
      <c r="D479" s="56"/>
      <c r="E479" s="56"/>
      <c r="F479" s="57"/>
      <c r="G479" s="58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57"/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  <c r="BL479" s="58"/>
      <c r="BM479" s="59"/>
      <c r="BN479" s="60"/>
      <c r="BO479" s="61"/>
      <c r="BP479" s="61"/>
      <c r="BQ479" s="61"/>
      <c r="BR479" s="61"/>
    </row>
    <row r="480" ht="12.75" customHeight="1">
      <c r="A480" s="1"/>
      <c r="B480" s="55"/>
      <c r="C480" s="56"/>
      <c r="D480" s="56"/>
      <c r="E480" s="56"/>
      <c r="F480" s="57"/>
      <c r="G480" s="58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8"/>
      <c r="BM480" s="59"/>
      <c r="BN480" s="60"/>
      <c r="BO480" s="61"/>
      <c r="BP480" s="61"/>
      <c r="BQ480" s="61"/>
      <c r="BR480" s="61"/>
    </row>
    <row r="481" ht="12.75" customHeight="1">
      <c r="A481" s="1"/>
      <c r="B481" s="55"/>
      <c r="C481" s="56"/>
      <c r="D481" s="56"/>
      <c r="E481" s="56"/>
      <c r="F481" s="57"/>
      <c r="G481" s="58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57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8"/>
      <c r="BM481" s="59"/>
      <c r="BN481" s="60"/>
      <c r="BO481" s="61"/>
      <c r="BP481" s="61"/>
      <c r="BQ481" s="61"/>
      <c r="BR481" s="61"/>
    </row>
    <row r="482" ht="12.75" customHeight="1">
      <c r="A482" s="1"/>
      <c r="B482" s="55"/>
      <c r="C482" s="56"/>
      <c r="D482" s="56"/>
      <c r="E482" s="56"/>
      <c r="F482" s="57"/>
      <c r="G482" s="58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8"/>
      <c r="BM482" s="59"/>
      <c r="BN482" s="60"/>
      <c r="BO482" s="61"/>
      <c r="BP482" s="61"/>
      <c r="BQ482" s="61"/>
      <c r="BR482" s="61"/>
    </row>
    <row r="483" ht="12.75" customHeight="1">
      <c r="A483" s="1"/>
      <c r="B483" s="55"/>
      <c r="C483" s="56"/>
      <c r="D483" s="56"/>
      <c r="E483" s="56"/>
      <c r="F483" s="57"/>
      <c r="G483" s="58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8"/>
      <c r="BM483" s="59"/>
      <c r="BN483" s="60"/>
      <c r="BO483" s="61"/>
      <c r="BP483" s="61"/>
      <c r="BQ483" s="61"/>
      <c r="BR483" s="61"/>
    </row>
    <row r="484" ht="12.75" customHeight="1">
      <c r="A484" s="1"/>
      <c r="B484" s="55"/>
      <c r="C484" s="56"/>
      <c r="D484" s="56"/>
      <c r="E484" s="56"/>
      <c r="F484" s="57"/>
      <c r="G484" s="58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57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8"/>
      <c r="BM484" s="59"/>
      <c r="BN484" s="60"/>
      <c r="BO484" s="61"/>
      <c r="BP484" s="61"/>
      <c r="BQ484" s="61"/>
      <c r="BR484" s="61"/>
    </row>
    <row r="485" ht="12.75" customHeight="1">
      <c r="A485" s="1"/>
      <c r="B485" s="55"/>
      <c r="C485" s="56"/>
      <c r="D485" s="56"/>
      <c r="E485" s="56"/>
      <c r="F485" s="57"/>
      <c r="G485" s="58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57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8"/>
      <c r="BM485" s="59"/>
      <c r="BN485" s="60"/>
      <c r="BO485" s="61"/>
      <c r="BP485" s="61"/>
      <c r="BQ485" s="61"/>
      <c r="BR485" s="61"/>
    </row>
    <row r="486" ht="12.75" customHeight="1">
      <c r="A486" s="1"/>
      <c r="B486" s="55"/>
      <c r="C486" s="56"/>
      <c r="D486" s="56"/>
      <c r="E486" s="56"/>
      <c r="F486" s="57"/>
      <c r="G486" s="58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57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8"/>
      <c r="BM486" s="59"/>
      <c r="BN486" s="60"/>
      <c r="BO486" s="61"/>
      <c r="BP486" s="61"/>
      <c r="BQ486" s="61"/>
      <c r="BR486" s="61"/>
    </row>
    <row r="487" ht="12.75" customHeight="1">
      <c r="A487" s="1"/>
      <c r="B487" s="55"/>
      <c r="C487" s="56"/>
      <c r="D487" s="56"/>
      <c r="E487" s="56"/>
      <c r="F487" s="57"/>
      <c r="G487" s="58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57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8"/>
      <c r="BM487" s="59"/>
      <c r="BN487" s="60"/>
      <c r="BO487" s="61"/>
      <c r="BP487" s="61"/>
      <c r="BQ487" s="61"/>
      <c r="BR487" s="61"/>
    </row>
    <row r="488" ht="12.75" customHeight="1">
      <c r="A488" s="1"/>
      <c r="B488" s="55"/>
      <c r="C488" s="56"/>
      <c r="D488" s="56"/>
      <c r="E488" s="56"/>
      <c r="F488" s="57"/>
      <c r="G488" s="58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57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8"/>
      <c r="BM488" s="59"/>
      <c r="BN488" s="60"/>
      <c r="BO488" s="61"/>
      <c r="BP488" s="61"/>
      <c r="BQ488" s="61"/>
      <c r="BR488" s="61"/>
    </row>
    <row r="489" ht="12.75" customHeight="1">
      <c r="A489" s="1"/>
      <c r="B489" s="55"/>
      <c r="C489" s="56"/>
      <c r="D489" s="56"/>
      <c r="E489" s="56"/>
      <c r="F489" s="57"/>
      <c r="G489" s="58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57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8"/>
      <c r="BM489" s="59"/>
      <c r="BN489" s="60"/>
      <c r="BO489" s="61"/>
      <c r="BP489" s="61"/>
      <c r="BQ489" s="61"/>
      <c r="BR489" s="61"/>
    </row>
    <row r="490" ht="12.75" customHeight="1">
      <c r="A490" s="1"/>
      <c r="B490" s="55"/>
      <c r="C490" s="56"/>
      <c r="D490" s="56"/>
      <c r="E490" s="56"/>
      <c r="F490" s="57"/>
      <c r="G490" s="58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57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8"/>
      <c r="BM490" s="59"/>
      <c r="BN490" s="60"/>
      <c r="BO490" s="61"/>
      <c r="BP490" s="61"/>
      <c r="BQ490" s="61"/>
      <c r="BR490" s="61"/>
    </row>
    <row r="491" ht="12.75" customHeight="1">
      <c r="A491" s="1"/>
      <c r="B491" s="55"/>
      <c r="C491" s="56"/>
      <c r="D491" s="56"/>
      <c r="E491" s="56"/>
      <c r="F491" s="57"/>
      <c r="G491" s="58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AZ491" s="57"/>
      <c r="BA491" s="57"/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  <c r="BL491" s="58"/>
      <c r="BM491" s="59"/>
      <c r="BN491" s="60"/>
      <c r="BO491" s="61"/>
      <c r="BP491" s="61"/>
      <c r="BQ491" s="61"/>
      <c r="BR491" s="61"/>
    </row>
    <row r="492" ht="12.75" customHeight="1">
      <c r="A492" s="1"/>
      <c r="B492" s="55"/>
      <c r="C492" s="56"/>
      <c r="D492" s="56"/>
      <c r="E492" s="56"/>
      <c r="F492" s="57"/>
      <c r="G492" s="58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57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8"/>
      <c r="BM492" s="59"/>
      <c r="BN492" s="60"/>
      <c r="BO492" s="61"/>
      <c r="BP492" s="61"/>
      <c r="BQ492" s="61"/>
      <c r="BR492" s="61"/>
    </row>
    <row r="493" ht="12.75" customHeight="1">
      <c r="A493" s="1"/>
      <c r="B493" s="55"/>
      <c r="C493" s="56"/>
      <c r="D493" s="56"/>
      <c r="E493" s="56"/>
      <c r="F493" s="57"/>
      <c r="G493" s="58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57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8"/>
      <c r="BM493" s="59"/>
      <c r="BN493" s="60"/>
      <c r="BO493" s="61"/>
      <c r="BP493" s="61"/>
      <c r="BQ493" s="61"/>
      <c r="BR493" s="61"/>
    </row>
    <row r="494" ht="12.75" customHeight="1">
      <c r="A494" s="1"/>
      <c r="B494" s="55"/>
      <c r="C494" s="56"/>
      <c r="D494" s="56"/>
      <c r="E494" s="56"/>
      <c r="F494" s="57"/>
      <c r="G494" s="58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8"/>
      <c r="BM494" s="59"/>
      <c r="BN494" s="60"/>
      <c r="BO494" s="61"/>
      <c r="BP494" s="61"/>
      <c r="BQ494" s="61"/>
      <c r="BR494" s="61"/>
    </row>
    <row r="495" ht="12.75" customHeight="1">
      <c r="A495" s="1"/>
      <c r="B495" s="55"/>
      <c r="C495" s="56"/>
      <c r="D495" s="56"/>
      <c r="E495" s="56"/>
      <c r="F495" s="57"/>
      <c r="G495" s="58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7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8"/>
      <c r="BM495" s="59"/>
      <c r="BN495" s="60"/>
      <c r="BO495" s="61"/>
      <c r="BP495" s="61"/>
      <c r="BQ495" s="61"/>
      <c r="BR495" s="61"/>
    </row>
    <row r="496" ht="12.75" customHeight="1">
      <c r="A496" s="1"/>
      <c r="B496" s="55"/>
      <c r="C496" s="56"/>
      <c r="D496" s="56"/>
      <c r="E496" s="56"/>
      <c r="F496" s="57"/>
      <c r="G496" s="58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57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8"/>
      <c r="BM496" s="59"/>
      <c r="BN496" s="60"/>
      <c r="BO496" s="61"/>
      <c r="BP496" s="61"/>
      <c r="BQ496" s="61"/>
      <c r="BR496" s="61"/>
    </row>
    <row r="497" ht="12.75" customHeight="1">
      <c r="A497" s="1"/>
      <c r="B497" s="55"/>
      <c r="C497" s="56"/>
      <c r="D497" s="56"/>
      <c r="E497" s="56"/>
      <c r="F497" s="57"/>
      <c r="G497" s="58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57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8"/>
      <c r="BM497" s="59"/>
      <c r="BN497" s="60"/>
      <c r="BO497" s="61"/>
      <c r="BP497" s="61"/>
      <c r="BQ497" s="61"/>
      <c r="BR497" s="61"/>
    </row>
    <row r="498" ht="12.75" customHeight="1">
      <c r="A498" s="1"/>
      <c r="B498" s="55"/>
      <c r="C498" s="56"/>
      <c r="D498" s="56"/>
      <c r="E498" s="56"/>
      <c r="F498" s="57"/>
      <c r="G498" s="58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  <c r="AH498" s="57"/>
      <c r="AI498" s="57"/>
      <c r="AJ498" s="57"/>
      <c r="AK498" s="57"/>
      <c r="AL498" s="57"/>
      <c r="AM498" s="57"/>
      <c r="AN498" s="57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57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8"/>
      <c r="BM498" s="59"/>
      <c r="BN498" s="60"/>
      <c r="BO498" s="61"/>
      <c r="BP498" s="61"/>
      <c r="BQ498" s="61"/>
      <c r="BR498" s="61"/>
    </row>
    <row r="499" ht="12.75" customHeight="1">
      <c r="A499" s="1"/>
      <c r="B499" s="55"/>
      <c r="C499" s="56"/>
      <c r="D499" s="56"/>
      <c r="E499" s="56"/>
      <c r="F499" s="57"/>
      <c r="G499" s="58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  <c r="AH499" s="57"/>
      <c r="AI499" s="57"/>
      <c r="AJ499" s="57"/>
      <c r="AK499" s="57"/>
      <c r="AL499" s="57"/>
      <c r="AM499" s="57"/>
      <c r="AN499" s="57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57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8"/>
      <c r="BM499" s="59"/>
      <c r="BN499" s="60"/>
      <c r="BO499" s="61"/>
      <c r="BP499" s="61"/>
      <c r="BQ499" s="61"/>
      <c r="BR499" s="61"/>
    </row>
    <row r="500" ht="12.75" customHeight="1">
      <c r="A500" s="1"/>
      <c r="B500" s="55"/>
      <c r="C500" s="56"/>
      <c r="D500" s="56"/>
      <c r="E500" s="56"/>
      <c r="F500" s="57"/>
      <c r="G500" s="58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  <c r="AH500" s="57"/>
      <c r="AI500" s="57"/>
      <c r="AJ500" s="57"/>
      <c r="AK500" s="57"/>
      <c r="AL500" s="57"/>
      <c r="AM500" s="57"/>
      <c r="AN500" s="57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57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8"/>
      <c r="BM500" s="59"/>
      <c r="BN500" s="60"/>
      <c r="BO500" s="61"/>
      <c r="BP500" s="61"/>
      <c r="BQ500" s="61"/>
      <c r="BR500" s="61"/>
    </row>
    <row r="501" ht="12.75" customHeight="1">
      <c r="A501" s="1"/>
      <c r="B501" s="55"/>
      <c r="C501" s="56"/>
      <c r="D501" s="56"/>
      <c r="E501" s="56"/>
      <c r="F501" s="57"/>
      <c r="G501" s="58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  <c r="AH501" s="57"/>
      <c r="AI501" s="57"/>
      <c r="AJ501" s="57"/>
      <c r="AK501" s="57"/>
      <c r="AL501" s="57"/>
      <c r="AM501" s="57"/>
      <c r="AN501" s="57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57"/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  <c r="BL501" s="58"/>
      <c r="BM501" s="59"/>
      <c r="BN501" s="60"/>
      <c r="BO501" s="61"/>
      <c r="BP501" s="61"/>
      <c r="BQ501" s="61"/>
      <c r="BR501" s="61"/>
    </row>
    <row r="502" ht="12.75" customHeight="1">
      <c r="A502" s="1"/>
      <c r="B502" s="55"/>
      <c r="C502" s="56"/>
      <c r="D502" s="56"/>
      <c r="E502" s="56"/>
      <c r="F502" s="57"/>
      <c r="G502" s="58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  <c r="AH502" s="57"/>
      <c r="AI502" s="57"/>
      <c r="AJ502" s="57"/>
      <c r="AK502" s="57"/>
      <c r="AL502" s="57"/>
      <c r="AM502" s="57"/>
      <c r="AN502" s="57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57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8"/>
      <c r="BM502" s="59"/>
      <c r="BN502" s="60"/>
      <c r="BO502" s="61"/>
      <c r="BP502" s="61"/>
      <c r="BQ502" s="61"/>
      <c r="BR502" s="61"/>
    </row>
    <row r="503" ht="12.75" customHeight="1">
      <c r="A503" s="1"/>
      <c r="B503" s="55"/>
      <c r="C503" s="56"/>
      <c r="D503" s="56"/>
      <c r="E503" s="56"/>
      <c r="F503" s="57"/>
      <c r="G503" s="58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  <c r="AH503" s="57"/>
      <c r="AI503" s="57"/>
      <c r="AJ503" s="57"/>
      <c r="AK503" s="57"/>
      <c r="AL503" s="57"/>
      <c r="AM503" s="57"/>
      <c r="AN503" s="57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57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8"/>
      <c r="BM503" s="59"/>
      <c r="BN503" s="60"/>
      <c r="BO503" s="61"/>
      <c r="BP503" s="61"/>
      <c r="BQ503" s="61"/>
      <c r="BR503" s="61"/>
    </row>
    <row r="504" ht="12.75" customHeight="1">
      <c r="A504" s="1"/>
      <c r="B504" s="55"/>
      <c r="C504" s="56"/>
      <c r="D504" s="56"/>
      <c r="E504" s="56"/>
      <c r="F504" s="57"/>
      <c r="G504" s="58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8"/>
      <c r="BM504" s="59"/>
      <c r="BN504" s="60"/>
      <c r="BO504" s="61"/>
      <c r="BP504" s="61"/>
      <c r="BQ504" s="61"/>
      <c r="BR504" s="61"/>
    </row>
    <row r="505" ht="12.75" customHeight="1">
      <c r="A505" s="1"/>
      <c r="B505" s="55"/>
      <c r="C505" s="56"/>
      <c r="D505" s="56"/>
      <c r="E505" s="56"/>
      <c r="F505" s="57"/>
      <c r="G505" s="58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  <c r="AH505" s="57"/>
      <c r="AI505" s="57"/>
      <c r="AJ505" s="57"/>
      <c r="AK505" s="57"/>
      <c r="AL505" s="57"/>
      <c r="AM505" s="57"/>
      <c r="AN505" s="57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57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8"/>
      <c r="BM505" s="59"/>
      <c r="BN505" s="60"/>
      <c r="BO505" s="61"/>
      <c r="BP505" s="61"/>
      <c r="BQ505" s="61"/>
      <c r="BR505" s="61"/>
    </row>
    <row r="506" ht="12.75" customHeight="1">
      <c r="A506" s="1"/>
      <c r="B506" s="55"/>
      <c r="C506" s="56"/>
      <c r="D506" s="56"/>
      <c r="E506" s="56"/>
      <c r="F506" s="57"/>
      <c r="G506" s="58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57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8"/>
      <c r="BM506" s="59"/>
      <c r="BN506" s="60"/>
      <c r="BO506" s="61"/>
      <c r="BP506" s="61"/>
      <c r="BQ506" s="61"/>
      <c r="BR506" s="61"/>
    </row>
    <row r="507" ht="12.75" customHeight="1">
      <c r="A507" s="1"/>
      <c r="B507" s="55"/>
      <c r="C507" s="56"/>
      <c r="D507" s="56"/>
      <c r="E507" s="56"/>
      <c r="F507" s="57"/>
      <c r="G507" s="58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57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8"/>
      <c r="BM507" s="59"/>
      <c r="BN507" s="60"/>
      <c r="BO507" s="61"/>
      <c r="BP507" s="61"/>
      <c r="BQ507" s="61"/>
      <c r="BR507" s="61"/>
    </row>
    <row r="508" ht="12.75" customHeight="1">
      <c r="A508" s="1"/>
      <c r="B508" s="55"/>
      <c r="C508" s="56"/>
      <c r="D508" s="56"/>
      <c r="E508" s="56"/>
      <c r="F508" s="57"/>
      <c r="G508" s="58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57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8"/>
      <c r="BM508" s="59"/>
      <c r="BN508" s="60"/>
      <c r="BO508" s="61"/>
      <c r="BP508" s="61"/>
      <c r="BQ508" s="61"/>
      <c r="BR508" s="61"/>
    </row>
    <row r="509" ht="12.75" customHeight="1">
      <c r="A509" s="1"/>
      <c r="B509" s="55"/>
      <c r="C509" s="56"/>
      <c r="D509" s="56"/>
      <c r="E509" s="56"/>
      <c r="F509" s="57"/>
      <c r="G509" s="58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57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8"/>
      <c r="BM509" s="59"/>
      <c r="BN509" s="60"/>
      <c r="BO509" s="61"/>
      <c r="BP509" s="61"/>
      <c r="BQ509" s="61"/>
      <c r="BR509" s="61"/>
    </row>
    <row r="510" ht="12.75" customHeight="1">
      <c r="A510" s="1"/>
      <c r="B510" s="55"/>
      <c r="C510" s="56"/>
      <c r="D510" s="56"/>
      <c r="E510" s="56"/>
      <c r="F510" s="57"/>
      <c r="G510" s="58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57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8"/>
      <c r="BM510" s="59"/>
      <c r="BN510" s="60"/>
      <c r="BO510" s="61"/>
      <c r="BP510" s="61"/>
      <c r="BQ510" s="61"/>
      <c r="BR510" s="61"/>
    </row>
    <row r="511" ht="12.75" customHeight="1">
      <c r="A511" s="1"/>
      <c r="B511" s="55"/>
      <c r="C511" s="56"/>
      <c r="D511" s="56"/>
      <c r="E511" s="56"/>
      <c r="F511" s="57"/>
      <c r="G511" s="58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57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8"/>
      <c r="BM511" s="59"/>
      <c r="BN511" s="60"/>
      <c r="BO511" s="61"/>
      <c r="BP511" s="61"/>
      <c r="BQ511" s="61"/>
      <c r="BR511" s="61"/>
    </row>
    <row r="512" ht="12.75" customHeight="1">
      <c r="A512" s="1"/>
      <c r="B512" s="55"/>
      <c r="C512" s="56"/>
      <c r="D512" s="56"/>
      <c r="E512" s="56"/>
      <c r="F512" s="57"/>
      <c r="G512" s="58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57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8"/>
      <c r="BM512" s="59"/>
      <c r="BN512" s="60"/>
      <c r="BO512" s="61"/>
      <c r="BP512" s="61"/>
      <c r="BQ512" s="61"/>
      <c r="BR512" s="61"/>
    </row>
    <row r="513" ht="12.75" customHeight="1">
      <c r="A513" s="1"/>
      <c r="B513" s="55"/>
      <c r="C513" s="56"/>
      <c r="D513" s="56"/>
      <c r="E513" s="56"/>
      <c r="F513" s="57"/>
      <c r="G513" s="58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57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8"/>
      <c r="BM513" s="59"/>
      <c r="BN513" s="60"/>
      <c r="BO513" s="61"/>
      <c r="BP513" s="61"/>
      <c r="BQ513" s="61"/>
      <c r="BR513" s="61"/>
    </row>
    <row r="514" ht="12.75" customHeight="1">
      <c r="A514" s="1"/>
      <c r="B514" s="55"/>
      <c r="C514" s="56"/>
      <c r="D514" s="56"/>
      <c r="E514" s="56"/>
      <c r="F514" s="57"/>
      <c r="G514" s="58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57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8"/>
      <c r="BM514" s="59"/>
      <c r="BN514" s="60"/>
      <c r="BO514" s="61"/>
      <c r="BP514" s="61"/>
      <c r="BQ514" s="61"/>
      <c r="BR514" s="61"/>
    </row>
    <row r="515" ht="12.75" customHeight="1">
      <c r="A515" s="1"/>
      <c r="B515" s="55"/>
      <c r="C515" s="56"/>
      <c r="D515" s="56"/>
      <c r="E515" s="56"/>
      <c r="F515" s="57"/>
      <c r="G515" s="58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57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8"/>
      <c r="BM515" s="59"/>
      <c r="BN515" s="60"/>
      <c r="BO515" s="61"/>
      <c r="BP515" s="61"/>
      <c r="BQ515" s="61"/>
      <c r="BR515" s="61"/>
    </row>
    <row r="516" ht="12.75" customHeight="1">
      <c r="A516" s="1"/>
      <c r="B516" s="55"/>
      <c r="C516" s="56"/>
      <c r="D516" s="56"/>
      <c r="E516" s="56"/>
      <c r="F516" s="57"/>
      <c r="G516" s="58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57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8"/>
      <c r="BM516" s="59"/>
      <c r="BN516" s="60"/>
      <c r="BO516" s="61"/>
      <c r="BP516" s="61"/>
      <c r="BQ516" s="61"/>
      <c r="BR516" s="61"/>
    </row>
    <row r="517" ht="12.75" customHeight="1">
      <c r="A517" s="1"/>
      <c r="B517" s="55"/>
      <c r="C517" s="56"/>
      <c r="D517" s="56"/>
      <c r="E517" s="56"/>
      <c r="F517" s="57"/>
      <c r="G517" s="58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57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8"/>
      <c r="BM517" s="59"/>
      <c r="BN517" s="60"/>
      <c r="BO517" s="61"/>
      <c r="BP517" s="61"/>
      <c r="BQ517" s="61"/>
      <c r="BR517" s="61"/>
    </row>
    <row r="518" ht="12.75" customHeight="1">
      <c r="A518" s="1"/>
      <c r="B518" s="55"/>
      <c r="C518" s="56"/>
      <c r="D518" s="56"/>
      <c r="E518" s="56"/>
      <c r="F518" s="57"/>
      <c r="G518" s="58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8"/>
      <c r="BM518" s="59"/>
      <c r="BN518" s="60"/>
      <c r="BO518" s="61"/>
      <c r="BP518" s="61"/>
      <c r="BQ518" s="61"/>
      <c r="BR518" s="61"/>
    </row>
    <row r="519" ht="12.75" customHeight="1">
      <c r="A519" s="1"/>
      <c r="B519" s="55"/>
      <c r="C519" s="56"/>
      <c r="D519" s="56"/>
      <c r="E519" s="56"/>
      <c r="F519" s="57"/>
      <c r="G519" s="58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8"/>
      <c r="BM519" s="59"/>
      <c r="BN519" s="60"/>
      <c r="BO519" s="61"/>
      <c r="BP519" s="61"/>
      <c r="BQ519" s="61"/>
      <c r="BR519" s="61"/>
    </row>
    <row r="520" ht="12.75" customHeight="1">
      <c r="A520" s="1"/>
      <c r="B520" s="55"/>
      <c r="C520" s="56"/>
      <c r="D520" s="56"/>
      <c r="E520" s="56"/>
      <c r="F520" s="57"/>
      <c r="G520" s="58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8"/>
      <c r="BM520" s="59"/>
      <c r="BN520" s="60"/>
      <c r="BO520" s="61"/>
      <c r="BP520" s="61"/>
      <c r="BQ520" s="61"/>
      <c r="BR520" s="61"/>
    </row>
    <row r="521" ht="12.75" customHeight="1">
      <c r="A521" s="1"/>
      <c r="B521" s="55"/>
      <c r="C521" s="56"/>
      <c r="D521" s="56"/>
      <c r="E521" s="56"/>
      <c r="F521" s="57"/>
      <c r="G521" s="58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8"/>
      <c r="BM521" s="59"/>
      <c r="BN521" s="60"/>
      <c r="BO521" s="61"/>
      <c r="BP521" s="61"/>
      <c r="BQ521" s="61"/>
      <c r="BR521" s="61"/>
    </row>
    <row r="522" ht="12.75" customHeight="1">
      <c r="A522" s="1"/>
      <c r="B522" s="55"/>
      <c r="C522" s="56"/>
      <c r="D522" s="56"/>
      <c r="E522" s="56"/>
      <c r="F522" s="57"/>
      <c r="G522" s="58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57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8"/>
      <c r="BM522" s="59"/>
      <c r="BN522" s="60"/>
      <c r="BO522" s="61"/>
      <c r="BP522" s="61"/>
      <c r="BQ522" s="61"/>
      <c r="BR522" s="61"/>
    </row>
    <row r="523" ht="12.75" customHeight="1">
      <c r="A523" s="1"/>
      <c r="B523" s="55"/>
      <c r="C523" s="56"/>
      <c r="D523" s="56"/>
      <c r="E523" s="56"/>
      <c r="F523" s="57"/>
      <c r="G523" s="58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57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8"/>
      <c r="BM523" s="59"/>
      <c r="BN523" s="60"/>
      <c r="BO523" s="61"/>
      <c r="BP523" s="61"/>
      <c r="BQ523" s="61"/>
      <c r="BR523" s="61"/>
    </row>
    <row r="524" ht="12.75" customHeight="1">
      <c r="A524" s="1"/>
      <c r="B524" s="55"/>
      <c r="C524" s="56"/>
      <c r="D524" s="56"/>
      <c r="E524" s="56"/>
      <c r="F524" s="57"/>
      <c r="G524" s="58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57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8"/>
      <c r="BM524" s="59"/>
      <c r="BN524" s="60"/>
      <c r="BO524" s="61"/>
      <c r="BP524" s="61"/>
      <c r="BQ524" s="61"/>
      <c r="BR524" s="61"/>
    </row>
    <row r="525" ht="12.75" customHeight="1">
      <c r="A525" s="1"/>
      <c r="B525" s="55"/>
      <c r="C525" s="56"/>
      <c r="D525" s="56"/>
      <c r="E525" s="56"/>
      <c r="F525" s="57"/>
      <c r="G525" s="58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57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8"/>
      <c r="BM525" s="59"/>
      <c r="BN525" s="60"/>
      <c r="BO525" s="61"/>
      <c r="BP525" s="61"/>
      <c r="BQ525" s="61"/>
      <c r="BR525" s="61"/>
    </row>
    <row r="526" ht="12.75" customHeight="1">
      <c r="A526" s="1"/>
      <c r="B526" s="55"/>
      <c r="C526" s="56"/>
      <c r="D526" s="56"/>
      <c r="E526" s="56"/>
      <c r="F526" s="57"/>
      <c r="G526" s="58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57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8"/>
      <c r="BM526" s="59"/>
      <c r="BN526" s="60"/>
      <c r="BO526" s="61"/>
      <c r="BP526" s="61"/>
      <c r="BQ526" s="61"/>
      <c r="BR526" s="61"/>
    </row>
    <row r="527" ht="12.75" customHeight="1">
      <c r="A527" s="1"/>
      <c r="B527" s="55"/>
      <c r="C527" s="56"/>
      <c r="D527" s="56"/>
      <c r="E527" s="56"/>
      <c r="F527" s="57"/>
      <c r="G527" s="58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57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8"/>
      <c r="BM527" s="59"/>
      <c r="BN527" s="60"/>
      <c r="BO527" s="61"/>
      <c r="BP527" s="61"/>
      <c r="BQ527" s="61"/>
      <c r="BR527" s="61"/>
    </row>
    <row r="528" ht="12.75" customHeight="1">
      <c r="A528" s="1"/>
      <c r="B528" s="55"/>
      <c r="C528" s="56"/>
      <c r="D528" s="56"/>
      <c r="E528" s="56"/>
      <c r="F528" s="57"/>
      <c r="G528" s="58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57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8"/>
      <c r="BM528" s="59"/>
      <c r="BN528" s="60"/>
      <c r="BO528" s="61"/>
      <c r="BP528" s="61"/>
      <c r="BQ528" s="61"/>
      <c r="BR528" s="61"/>
    </row>
    <row r="529" ht="12.75" customHeight="1">
      <c r="A529" s="1"/>
      <c r="B529" s="55"/>
      <c r="C529" s="56"/>
      <c r="D529" s="56"/>
      <c r="E529" s="56"/>
      <c r="F529" s="57"/>
      <c r="G529" s="58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57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8"/>
      <c r="BM529" s="59"/>
      <c r="BN529" s="60"/>
      <c r="BO529" s="61"/>
      <c r="BP529" s="61"/>
      <c r="BQ529" s="61"/>
      <c r="BR529" s="61"/>
    </row>
    <row r="530" ht="12.75" customHeight="1">
      <c r="A530" s="1"/>
      <c r="B530" s="55"/>
      <c r="C530" s="56"/>
      <c r="D530" s="56"/>
      <c r="E530" s="56"/>
      <c r="F530" s="57"/>
      <c r="G530" s="58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57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8"/>
      <c r="BM530" s="59"/>
      <c r="BN530" s="60"/>
      <c r="BO530" s="61"/>
      <c r="BP530" s="61"/>
      <c r="BQ530" s="61"/>
      <c r="BR530" s="61"/>
    </row>
    <row r="531" ht="12.75" customHeight="1">
      <c r="A531" s="1"/>
      <c r="B531" s="55"/>
      <c r="C531" s="56"/>
      <c r="D531" s="56"/>
      <c r="E531" s="56"/>
      <c r="F531" s="57"/>
      <c r="G531" s="58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57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8"/>
      <c r="BM531" s="59"/>
      <c r="BN531" s="60"/>
      <c r="BO531" s="61"/>
      <c r="BP531" s="61"/>
      <c r="BQ531" s="61"/>
      <c r="BR531" s="61"/>
    </row>
    <row r="532" ht="12.75" customHeight="1">
      <c r="A532" s="1"/>
      <c r="B532" s="55"/>
      <c r="C532" s="56"/>
      <c r="D532" s="56"/>
      <c r="E532" s="56"/>
      <c r="F532" s="57"/>
      <c r="G532" s="58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57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8"/>
      <c r="BM532" s="59"/>
      <c r="BN532" s="60"/>
      <c r="BO532" s="61"/>
      <c r="BP532" s="61"/>
      <c r="BQ532" s="61"/>
      <c r="BR532" s="61"/>
    </row>
    <row r="533" ht="12.75" customHeight="1">
      <c r="A533" s="1"/>
      <c r="B533" s="55"/>
      <c r="C533" s="56"/>
      <c r="D533" s="56"/>
      <c r="E533" s="56"/>
      <c r="F533" s="57"/>
      <c r="G533" s="58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57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8"/>
      <c r="BM533" s="59"/>
      <c r="BN533" s="60"/>
      <c r="BO533" s="61"/>
      <c r="BP533" s="61"/>
      <c r="BQ533" s="61"/>
      <c r="BR533" s="61"/>
    </row>
    <row r="534" ht="12.75" customHeight="1">
      <c r="A534" s="1"/>
      <c r="B534" s="55"/>
      <c r="C534" s="56"/>
      <c r="D534" s="56"/>
      <c r="E534" s="56"/>
      <c r="F534" s="57"/>
      <c r="G534" s="58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57"/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  <c r="BL534" s="58"/>
      <c r="BM534" s="59"/>
      <c r="BN534" s="60"/>
      <c r="BO534" s="61"/>
      <c r="BP534" s="61"/>
      <c r="BQ534" s="61"/>
      <c r="BR534" s="61"/>
    </row>
    <row r="535" ht="12.75" customHeight="1">
      <c r="A535" s="1"/>
      <c r="B535" s="55"/>
      <c r="C535" s="56"/>
      <c r="D535" s="56"/>
      <c r="E535" s="56"/>
      <c r="F535" s="57"/>
      <c r="G535" s="58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57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8"/>
      <c r="BM535" s="59"/>
      <c r="BN535" s="60"/>
      <c r="BO535" s="61"/>
      <c r="BP535" s="61"/>
      <c r="BQ535" s="61"/>
      <c r="BR535" s="61"/>
    </row>
    <row r="536" ht="12.75" customHeight="1">
      <c r="A536" s="1"/>
      <c r="B536" s="55"/>
      <c r="C536" s="56"/>
      <c r="D536" s="56"/>
      <c r="E536" s="56"/>
      <c r="F536" s="57"/>
      <c r="G536" s="58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57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8"/>
      <c r="BM536" s="59"/>
      <c r="BN536" s="60"/>
      <c r="BO536" s="61"/>
      <c r="BP536" s="61"/>
      <c r="BQ536" s="61"/>
      <c r="BR536" s="61"/>
    </row>
    <row r="537" ht="12.75" customHeight="1">
      <c r="A537" s="1"/>
      <c r="B537" s="55"/>
      <c r="C537" s="56"/>
      <c r="D537" s="56"/>
      <c r="E537" s="56"/>
      <c r="F537" s="57"/>
      <c r="G537" s="58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57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8"/>
      <c r="BM537" s="59"/>
      <c r="BN537" s="60"/>
      <c r="BO537" s="61"/>
      <c r="BP537" s="61"/>
      <c r="BQ537" s="61"/>
      <c r="BR537" s="61"/>
    </row>
    <row r="538" ht="12.75" customHeight="1">
      <c r="A538" s="1"/>
      <c r="B538" s="55"/>
      <c r="C538" s="56"/>
      <c r="D538" s="56"/>
      <c r="E538" s="56"/>
      <c r="F538" s="57"/>
      <c r="G538" s="58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57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8"/>
      <c r="BM538" s="59"/>
      <c r="BN538" s="60"/>
      <c r="BO538" s="61"/>
      <c r="BP538" s="61"/>
      <c r="BQ538" s="61"/>
      <c r="BR538" s="61"/>
    </row>
    <row r="539" ht="12.75" customHeight="1">
      <c r="A539" s="1"/>
      <c r="B539" s="55"/>
      <c r="C539" s="56"/>
      <c r="D539" s="56"/>
      <c r="E539" s="56"/>
      <c r="F539" s="57"/>
      <c r="G539" s="58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57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8"/>
      <c r="BM539" s="59"/>
      <c r="BN539" s="60"/>
      <c r="BO539" s="61"/>
      <c r="BP539" s="61"/>
      <c r="BQ539" s="61"/>
      <c r="BR539" s="61"/>
    </row>
    <row r="540" ht="12.75" customHeight="1">
      <c r="A540" s="1"/>
      <c r="B540" s="55"/>
      <c r="C540" s="56"/>
      <c r="D540" s="56"/>
      <c r="E540" s="56"/>
      <c r="F540" s="57"/>
      <c r="G540" s="58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  <c r="AW540" s="57"/>
      <c r="AX540" s="57"/>
      <c r="AY540" s="57"/>
      <c r="AZ540" s="57"/>
      <c r="BA540" s="57"/>
      <c r="BB540" s="57"/>
      <c r="BC540" s="57"/>
      <c r="BD540" s="57"/>
      <c r="BE540" s="57"/>
      <c r="BF540" s="57"/>
      <c r="BG540" s="57"/>
      <c r="BH540" s="57"/>
      <c r="BI540" s="57"/>
      <c r="BJ540" s="57"/>
      <c r="BK540" s="57"/>
      <c r="BL540" s="58"/>
      <c r="BM540" s="59"/>
      <c r="BN540" s="60"/>
      <c r="BO540" s="61"/>
      <c r="BP540" s="61"/>
      <c r="BQ540" s="61"/>
      <c r="BR540" s="61"/>
    </row>
    <row r="541" ht="12.75" customHeight="1">
      <c r="A541" s="1"/>
      <c r="B541" s="55"/>
      <c r="C541" s="56"/>
      <c r="D541" s="56"/>
      <c r="E541" s="56"/>
      <c r="F541" s="57"/>
      <c r="G541" s="58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57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8"/>
      <c r="BM541" s="59"/>
      <c r="BN541" s="60"/>
      <c r="BO541" s="61"/>
      <c r="BP541" s="61"/>
      <c r="BQ541" s="61"/>
      <c r="BR541" s="61"/>
    </row>
    <row r="542" ht="12.75" customHeight="1">
      <c r="A542" s="1"/>
      <c r="B542" s="55"/>
      <c r="C542" s="56"/>
      <c r="D542" s="56"/>
      <c r="E542" s="56"/>
      <c r="F542" s="57"/>
      <c r="G542" s="58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57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8"/>
      <c r="BM542" s="59"/>
      <c r="BN542" s="60"/>
      <c r="BO542" s="61"/>
      <c r="BP542" s="61"/>
      <c r="BQ542" s="61"/>
      <c r="BR542" s="61"/>
    </row>
    <row r="543" ht="12.75" customHeight="1">
      <c r="A543" s="1"/>
      <c r="B543" s="55"/>
      <c r="C543" s="56"/>
      <c r="D543" s="56"/>
      <c r="E543" s="56"/>
      <c r="F543" s="57"/>
      <c r="G543" s="58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57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8"/>
      <c r="BM543" s="59"/>
      <c r="BN543" s="60"/>
      <c r="BO543" s="61"/>
      <c r="BP543" s="61"/>
      <c r="BQ543" s="61"/>
      <c r="BR543" s="61"/>
    </row>
    <row r="544" ht="12.75" customHeight="1">
      <c r="A544" s="1"/>
      <c r="B544" s="55"/>
      <c r="C544" s="56"/>
      <c r="D544" s="56"/>
      <c r="E544" s="56"/>
      <c r="F544" s="57"/>
      <c r="G544" s="58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57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8"/>
      <c r="BM544" s="59"/>
      <c r="BN544" s="60"/>
      <c r="BO544" s="61"/>
      <c r="BP544" s="61"/>
      <c r="BQ544" s="61"/>
      <c r="BR544" s="61"/>
    </row>
    <row r="545" ht="12.75" customHeight="1">
      <c r="A545" s="1"/>
      <c r="B545" s="55"/>
      <c r="C545" s="56"/>
      <c r="D545" s="56"/>
      <c r="E545" s="56"/>
      <c r="F545" s="57"/>
      <c r="G545" s="58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57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8"/>
      <c r="BM545" s="59"/>
      <c r="BN545" s="60"/>
      <c r="BO545" s="61"/>
      <c r="BP545" s="61"/>
      <c r="BQ545" s="61"/>
      <c r="BR545" s="61"/>
    </row>
    <row r="546" ht="12.75" customHeight="1">
      <c r="A546" s="1"/>
      <c r="B546" s="55"/>
      <c r="C546" s="56"/>
      <c r="D546" s="56"/>
      <c r="E546" s="56"/>
      <c r="F546" s="57"/>
      <c r="G546" s="58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57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8"/>
      <c r="BM546" s="59"/>
      <c r="BN546" s="60"/>
      <c r="BO546" s="61"/>
      <c r="BP546" s="61"/>
      <c r="BQ546" s="61"/>
      <c r="BR546" s="61"/>
    </row>
    <row r="547" ht="12.75" customHeight="1">
      <c r="A547" s="1"/>
      <c r="B547" s="55"/>
      <c r="C547" s="56"/>
      <c r="D547" s="56"/>
      <c r="E547" s="56"/>
      <c r="F547" s="57"/>
      <c r="G547" s="58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57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8"/>
      <c r="BM547" s="59"/>
      <c r="BN547" s="60"/>
      <c r="BO547" s="61"/>
      <c r="BP547" s="61"/>
      <c r="BQ547" s="61"/>
      <c r="BR547" s="61"/>
    </row>
    <row r="548" ht="12.75" customHeight="1">
      <c r="A548" s="1"/>
      <c r="B548" s="55"/>
      <c r="C548" s="56"/>
      <c r="D548" s="56"/>
      <c r="E548" s="56"/>
      <c r="F548" s="57"/>
      <c r="G548" s="58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57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8"/>
      <c r="BM548" s="59"/>
      <c r="BN548" s="60"/>
      <c r="BO548" s="61"/>
      <c r="BP548" s="61"/>
      <c r="BQ548" s="61"/>
      <c r="BR548" s="61"/>
    </row>
    <row r="549" ht="12.75" customHeight="1">
      <c r="A549" s="1"/>
      <c r="B549" s="55"/>
      <c r="C549" s="56"/>
      <c r="D549" s="56"/>
      <c r="E549" s="56"/>
      <c r="F549" s="57"/>
      <c r="G549" s="58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57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8"/>
      <c r="BM549" s="59"/>
      <c r="BN549" s="60"/>
      <c r="BO549" s="61"/>
      <c r="BP549" s="61"/>
      <c r="BQ549" s="61"/>
      <c r="BR549" s="61"/>
    </row>
    <row r="550" ht="12.75" customHeight="1">
      <c r="A550" s="1"/>
      <c r="B550" s="55"/>
      <c r="C550" s="56"/>
      <c r="D550" s="56"/>
      <c r="E550" s="56"/>
      <c r="F550" s="57"/>
      <c r="G550" s="58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57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8"/>
      <c r="BM550" s="59"/>
      <c r="BN550" s="60"/>
      <c r="BO550" s="61"/>
      <c r="BP550" s="61"/>
      <c r="BQ550" s="61"/>
      <c r="BR550" s="61"/>
    </row>
    <row r="551" ht="12.75" customHeight="1">
      <c r="A551" s="1"/>
      <c r="B551" s="55"/>
      <c r="C551" s="56"/>
      <c r="D551" s="56"/>
      <c r="E551" s="56"/>
      <c r="F551" s="57"/>
      <c r="G551" s="58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57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8"/>
      <c r="BM551" s="59"/>
      <c r="BN551" s="60"/>
      <c r="BO551" s="61"/>
      <c r="BP551" s="61"/>
      <c r="BQ551" s="61"/>
      <c r="BR551" s="61"/>
    </row>
    <row r="552" ht="12.75" customHeight="1">
      <c r="A552" s="1"/>
      <c r="B552" s="55"/>
      <c r="C552" s="56"/>
      <c r="D552" s="56"/>
      <c r="E552" s="56"/>
      <c r="F552" s="57"/>
      <c r="G552" s="58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AZ552" s="57"/>
      <c r="BA552" s="57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8"/>
      <c r="BM552" s="59"/>
      <c r="BN552" s="60"/>
      <c r="BO552" s="61"/>
      <c r="BP552" s="61"/>
      <c r="BQ552" s="61"/>
      <c r="BR552" s="61"/>
    </row>
    <row r="553" ht="12.75" customHeight="1">
      <c r="A553" s="1"/>
      <c r="B553" s="55"/>
      <c r="C553" s="56"/>
      <c r="D553" s="56"/>
      <c r="E553" s="56"/>
      <c r="F553" s="57"/>
      <c r="G553" s="58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57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8"/>
      <c r="BM553" s="59"/>
      <c r="BN553" s="60"/>
      <c r="BO553" s="61"/>
      <c r="BP553" s="61"/>
      <c r="BQ553" s="61"/>
      <c r="BR553" s="61"/>
    </row>
    <row r="554" ht="12.75" customHeight="1">
      <c r="A554" s="1"/>
      <c r="B554" s="55"/>
      <c r="C554" s="56"/>
      <c r="D554" s="56"/>
      <c r="E554" s="56"/>
      <c r="F554" s="57"/>
      <c r="G554" s="58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AZ554" s="57"/>
      <c r="BA554" s="57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8"/>
      <c r="BM554" s="59"/>
      <c r="BN554" s="60"/>
      <c r="BO554" s="61"/>
      <c r="BP554" s="61"/>
      <c r="BQ554" s="61"/>
      <c r="BR554" s="61"/>
    </row>
    <row r="555" ht="12.75" customHeight="1">
      <c r="A555" s="1"/>
      <c r="B555" s="55"/>
      <c r="C555" s="56"/>
      <c r="D555" s="56"/>
      <c r="E555" s="56"/>
      <c r="F555" s="57"/>
      <c r="G555" s="58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57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8"/>
      <c r="BM555" s="59"/>
      <c r="BN555" s="60"/>
      <c r="BO555" s="61"/>
      <c r="BP555" s="61"/>
      <c r="BQ555" s="61"/>
      <c r="BR555" s="61"/>
    </row>
    <row r="556" ht="12.75" customHeight="1">
      <c r="A556" s="1"/>
      <c r="B556" s="55"/>
      <c r="C556" s="56"/>
      <c r="D556" s="56"/>
      <c r="E556" s="56"/>
      <c r="F556" s="57"/>
      <c r="G556" s="58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57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8"/>
      <c r="BM556" s="59"/>
      <c r="BN556" s="60"/>
      <c r="BO556" s="61"/>
      <c r="BP556" s="61"/>
      <c r="BQ556" s="61"/>
      <c r="BR556" s="61"/>
    </row>
    <row r="557" ht="12.75" customHeight="1">
      <c r="A557" s="1"/>
      <c r="B557" s="55"/>
      <c r="C557" s="56"/>
      <c r="D557" s="56"/>
      <c r="E557" s="56"/>
      <c r="F557" s="57"/>
      <c r="G557" s="58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57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8"/>
      <c r="BM557" s="59"/>
      <c r="BN557" s="60"/>
      <c r="BO557" s="61"/>
      <c r="BP557" s="61"/>
      <c r="BQ557" s="61"/>
      <c r="BR557" s="61"/>
    </row>
    <row r="558" ht="12.75" customHeight="1">
      <c r="A558" s="1"/>
      <c r="B558" s="55"/>
      <c r="C558" s="56"/>
      <c r="D558" s="56"/>
      <c r="E558" s="56"/>
      <c r="F558" s="57"/>
      <c r="G558" s="58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57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8"/>
      <c r="BM558" s="59"/>
      <c r="BN558" s="60"/>
      <c r="BO558" s="61"/>
      <c r="BP558" s="61"/>
      <c r="BQ558" s="61"/>
      <c r="BR558" s="61"/>
    </row>
    <row r="559" ht="12.75" customHeight="1">
      <c r="A559" s="1"/>
      <c r="B559" s="55"/>
      <c r="C559" s="56"/>
      <c r="D559" s="56"/>
      <c r="E559" s="56"/>
      <c r="F559" s="57"/>
      <c r="G559" s="58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57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8"/>
      <c r="BM559" s="59"/>
      <c r="BN559" s="60"/>
      <c r="BO559" s="61"/>
      <c r="BP559" s="61"/>
      <c r="BQ559" s="61"/>
      <c r="BR559" s="61"/>
    </row>
    <row r="560" ht="12.75" customHeight="1">
      <c r="A560" s="1"/>
      <c r="B560" s="55"/>
      <c r="C560" s="56"/>
      <c r="D560" s="56"/>
      <c r="E560" s="56"/>
      <c r="F560" s="57"/>
      <c r="G560" s="58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57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8"/>
      <c r="BM560" s="59"/>
      <c r="BN560" s="60"/>
      <c r="BO560" s="61"/>
      <c r="BP560" s="61"/>
      <c r="BQ560" s="61"/>
      <c r="BR560" s="61"/>
    </row>
    <row r="561" ht="12.75" customHeight="1">
      <c r="A561" s="1"/>
      <c r="B561" s="55"/>
      <c r="C561" s="56"/>
      <c r="D561" s="56"/>
      <c r="E561" s="56"/>
      <c r="F561" s="57"/>
      <c r="G561" s="58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AZ561" s="57"/>
      <c r="BA561" s="57"/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  <c r="BL561" s="58"/>
      <c r="BM561" s="59"/>
      <c r="BN561" s="60"/>
      <c r="BO561" s="61"/>
      <c r="BP561" s="61"/>
      <c r="BQ561" s="61"/>
      <c r="BR561" s="61"/>
    </row>
    <row r="562" ht="12.75" customHeight="1">
      <c r="A562" s="1"/>
      <c r="B562" s="55"/>
      <c r="C562" s="56"/>
      <c r="D562" s="56"/>
      <c r="E562" s="56"/>
      <c r="F562" s="57"/>
      <c r="G562" s="58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8"/>
      <c r="BM562" s="59"/>
      <c r="BN562" s="60"/>
      <c r="BO562" s="61"/>
      <c r="BP562" s="61"/>
      <c r="BQ562" s="61"/>
      <c r="BR562" s="61"/>
    </row>
    <row r="563" ht="12.75" customHeight="1">
      <c r="A563" s="1"/>
      <c r="B563" s="55"/>
      <c r="C563" s="56"/>
      <c r="D563" s="56"/>
      <c r="E563" s="56"/>
      <c r="F563" s="57"/>
      <c r="G563" s="58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57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8"/>
      <c r="BM563" s="59"/>
      <c r="BN563" s="60"/>
      <c r="BO563" s="61"/>
      <c r="BP563" s="61"/>
      <c r="BQ563" s="61"/>
      <c r="BR563" s="61"/>
    </row>
    <row r="564" ht="12.75" customHeight="1">
      <c r="A564" s="1"/>
      <c r="B564" s="55"/>
      <c r="C564" s="56"/>
      <c r="D564" s="56"/>
      <c r="E564" s="56"/>
      <c r="F564" s="57"/>
      <c r="G564" s="58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57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8"/>
      <c r="BM564" s="59"/>
      <c r="BN564" s="60"/>
      <c r="BO564" s="61"/>
      <c r="BP564" s="61"/>
      <c r="BQ564" s="61"/>
      <c r="BR564" s="61"/>
    </row>
    <row r="565" ht="12.75" customHeight="1">
      <c r="A565" s="1"/>
      <c r="B565" s="55"/>
      <c r="C565" s="56"/>
      <c r="D565" s="56"/>
      <c r="E565" s="56"/>
      <c r="F565" s="57"/>
      <c r="G565" s="58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57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8"/>
      <c r="BM565" s="59"/>
      <c r="BN565" s="60"/>
      <c r="BO565" s="61"/>
      <c r="BP565" s="61"/>
      <c r="BQ565" s="61"/>
      <c r="BR565" s="61"/>
    </row>
    <row r="566" ht="12.75" customHeight="1">
      <c r="A566" s="1"/>
      <c r="B566" s="55"/>
      <c r="C566" s="56"/>
      <c r="D566" s="56"/>
      <c r="E566" s="56"/>
      <c r="F566" s="57"/>
      <c r="G566" s="58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AZ566" s="57"/>
      <c r="BA566" s="57"/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8"/>
      <c r="BM566" s="59"/>
      <c r="BN566" s="60"/>
      <c r="BO566" s="61"/>
      <c r="BP566" s="61"/>
      <c r="BQ566" s="61"/>
      <c r="BR566" s="61"/>
    </row>
    <row r="567" ht="12.75" customHeight="1">
      <c r="A567" s="1"/>
      <c r="B567" s="55"/>
      <c r="C567" s="56"/>
      <c r="D567" s="56"/>
      <c r="E567" s="56"/>
      <c r="F567" s="57"/>
      <c r="G567" s="58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AZ567" s="57"/>
      <c r="BA567" s="57"/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  <c r="BL567" s="58"/>
      <c r="BM567" s="59"/>
      <c r="BN567" s="60"/>
      <c r="BO567" s="61"/>
      <c r="BP567" s="61"/>
      <c r="BQ567" s="61"/>
      <c r="BR567" s="61"/>
    </row>
    <row r="568" ht="12.75" customHeight="1">
      <c r="A568" s="1"/>
      <c r="B568" s="55"/>
      <c r="C568" s="56"/>
      <c r="D568" s="56"/>
      <c r="E568" s="56"/>
      <c r="F568" s="57"/>
      <c r="G568" s="58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57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8"/>
      <c r="BM568" s="59"/>
      <c r="BN568" s="60"/>
      <c r="BO568" s="61"/>
      <c r="BP568" s="61"/>
      <c r="BQ568" s="61"/>
      <c r="BR568" s="61"/>
    </row>
    <row r="569" ht="12.75" customHeight="1">
      <c r="A569" s="1"/>
      <c r="B569" s="55"/>
      <c r="C569" s="56"/>
      <c r="D569" s="56"/>
      <c r="E569" s="56"/>
      <c r="F569" s="57"/>
      <c r="G569" s="58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57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8"/>
      <c r="BM569" s="59"/>
      <c r="BN569" s="60"/>
      <c r="BO569" s="61"/>
      <c r="BP569" s="61"/>
      <c r="BQ569" s="61"/>
      <c r="BR569" s="61"/>
    </row>
    <row r="570" ht="12.75" customHeight="1">
      <c r="A570" s="1"/>
      <c r="B570" s="55"/>
      <c r="C570" s="56"/>
      <c r="D570" s="56"/>
      <c r="E570" s="56"/>
      <c r="F570" s="57"/>
      <c r="G570" s="58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AZ570" s="57"/>
      <c r="BA570" s="57"/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  <c r="BL570" s="58"/>
      <c r="BM570" s="59"/>
      <c r="BN570" s="60"/>
      <c r="BO570" s="61"/>
      <c r="BP570" s="61"/>
      <c r="BQ570" s="61"/>
      <c r="BR570" s="61"/>
    </row>
    <row r="571" ht="12.75" customHeight="1">
      <c r="A571" s="1"/>
      <c r="B571" s="55"/>
      <c r="C571" s="56"/>
      <c r="D571" s="56"/>
      <c r="E571" s="56"/>
      <c r="F571" s="57"/>
      <c r="G571" s="58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AZ571" s="57"/>
      <c r="BA571" s="57"/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  <c r="BL571" s="58"/>
      <c r="BM571" s="59"/>
      <c r="BN571" s="60"/>
      <c r="BO571" s="61"/>
      <c r="BP571" s="61"/>
      <c r="BQ571" s="61"/>
      <c r="BR571" s="61"/>
    </row>
    <row r="572" ht="12.75" customHeight="1">
      <c r="A572" s="1"/>
      <c r="B572" s="55"/>
      <c r="C572" s="56"/>
      <c r="D572" s="56"/>
      <c r="E572" s="56"/>
      <c r="F572" s="57"/>
      <c r="G572" s="58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57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8"/>
      <c r="BM572" s="59"/>
      <c r="BN572" s="60"/>
      <c r="BO572" s="61"/>
      <c r="BP572" s="61"/>
      <c r="BQ572" s="61"/>
      <c r="BR572" s="61"/>
    </row>
    <row r="573" ht="12.75" customHeight="1">
      <c r="A573" s="1"/>
      <c r="B573" s="55"/>
      <c r="C573" s="56"/>
      <c r="D573" s="56"/>
      <c r="E573" s="56"/>
      <c r="F573" s="57"/>
      <c r="G573" s="58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57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8"/>
      <c r="BM573" s="59"/>
      <c r="BN573" s="60"/>
      <c r="BO573" s="61"/>
      <c r="BP573" s="61"/>
      <c r="BQ573" s="61"/>
      <c r="BR573" s="61"/>
    </row>
    <row r="574" ht="12.75" customHeight="1">
      <c r="A574" s="1"/>
      <c r="B574" s="55"/>
      <c r="C574" s="56"/>
      <c r="D574" s="56"/>
      <c r="E574" s="56"/>
      <c r="F574" s="57"/>
      <c r="G574" s="58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AZ574" s="57"/>
      <c r="BA574" s="57"/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  <c r="BL574" s="58"/>
      <c r="BM574" s="59"/>
      <c r="BN574" s="60"/>
      <c r="BO574" s="61"/>
      <c r="BP574" s="61"/>
      <c r="BQ574" s="61"/>
      <c r="BR574" s="61"/>
    </row>
    <row r="575" ht="12.75" customHeight="1">
      <c r="A575" s="1"/>
      <c r="B575" s="55"/>
      <c r="C575" s="56"/>
      <c r="D575" s="56"/>
      <c r="E575" s="56"/>
      <c r="F575" s="57"/>
      <c r="G575" s="58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8"/>
      <c r="BM575" s="59"/>
      <c r="BN575" s="60"/>
      <c r="BO575" s="61"/>
      <c r="BP575" s="61"/>
      <c r="BQ575" s="61"/>
      <c r="BR575" s="61"/>
    </row>
    <row r="576" ht="12.75" customHeight="1">
      <c r="A576" s="1"/>
      <c r="B576" s="55"/>
      <c r="C576" s="56"/>
      <c r="D576" s="56"/>
      <c r="E576" s="56"/>
      <c r="F576" s="57"/>
      <c r="G576" s="58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7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8"/>
      <c r="BM576" s="59"/>
      <c r="BN576" s="60"/>
      <c r="BO576" s="61"/>
      <c r="BP576" s="61"/>
      <c r="BQ576" s="61"/>
      <c r="BR576" s="61"/>
    </row>
    <row r="577" ht="12.75" customHeight="1">
      <c r="A577" s="1"/>
      <c r="B577" s="55"/>
      <c r="C577" s="56"/>
      <c r="D577" s="56"/>
      <c r="E577" s="56"/>
      <c r="F577" s="57"/>
      <c r="G577" s="58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57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8"/>
      <c r="BM577" s="59"/>
      <c r="BN577" s="60"/>
      <c r="BO577" s="61"/>
      <c r="BP577" s="61"/>
      <c r="BQ577" s="61"/>
      <c r="BR577" s="61"/>
    </row>
    <row r="578" ht="12.75" customHeight="1">
      <c r="A578" s="1"/>
      <c r="B578" s="55"/>
      <c r="C578" s="56"/>
      <c r="D578" s="56"/>
      <c r="E578" s="56"/>
      <c r="F578" s="57"/>
      <c r="G578" s="58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57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8"/>
      <c r="BM578" s="59"/>
      <c r="BN578" s="60"/>
      <c r="BO578" s="61"/>
      <c r="BP578" s="61"/>
      <c r="BQ578" s="61"/>
      <c r="BR578" s="61"/>
    </row>
    <row r="579" ht="12.75" customHeight="1">
      <c r="A579" s="1"/>
      <c r="B579" s="55"/>
      <c r="C579" s="56"/>
      <c r="D579" s="56"/>
      <c r="E579" s="56"/>
      <c r="F579" s="57"/>
      <c r="G579" s="58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57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8"/>
      <c r="BM579" s="59"/>
      <c r="BN579" s="60"/>
      <c r="BO579" s="61"/>
      <c r="BP579" s="61"/>
      <c r="BQ579" s="61"/>
      <c r="BR579" s="61"/>
    </row>
    <row r="580" ht="12.75" customHeight="1">
      <c r="A580" s="1"/>
      <c r="B580" s="55"/>
      <c r="C580" s="56"/>
      <c r="D580" s="56"/>
      <c r="E580" s="56"/>
      <c r="F580" s="57"/>
      <c r="G580" s="58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57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8"/>
      <c r="BM580" s="59"/>
      <c r="BN580" s="60"/>
      <c r="BO580" s="61"/>
      <c r="BP580" s="61"/>
      <c r="BQ580" s="61"/>
      <c r="BR580" s="61"/>
    </row>
    <row r="581" ht="12.75" customHeight="1">
      <c r="A581" s="1"/>
      <c r="B581" s="55"/>
      <c r="C581" s="56"/>
      <c r="D581" s="56"/>
      <c r="E581" s="56"/>
      <c r="F581" s="57"/>
      <c r="G581" s="58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AZ581" s="57"/>
      <c r="BA581" s="57"/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  <c r="BL581" s="58"/>
      <c r="BM581" s="59"/>
      <c r="BN581" s="60"/>
      <c r="BO581" s="61"/>
      <c r="BP581" s="61"/>
      <c r="BQ581" s="61"/>
      <c r="BR581" s="61"/>
    </row>
    <row r="582" ht="12.75" customHeight="1">
      <c r="A582" s="1"/>
      <c r="B582" s="55"/>
      <c r="C582" s="56"/>
      <c r="D582" s="56"/>
      <c r="E582" s="56"/>
      <c r="F582" s="57"/>
      <c r="G582" s="58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57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8"/>
      <c r="BM582" s="59"/>
      <c r="BN582" s="60"/>
      <c r="BO582" s="61"/>
      <c r="BP582" s="61"/>
      <c r="BQ582" s="61"/>
      <c r="BR582" s="61"/>
    </row>
    <row r="583" ht="12.75" customHeight="1">
      <c r="A583" s="1"/>
      <c r="B583" s="55"/>
      <c r="C583" s="56"/>
      <c r="D583" s="56"/>
      <c r="E583" s="56"/>
      <c r="F583" s="57"/>
      <c r="G583" s="58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AZ583" s="57"/>
      <c r="BA583" s="57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8"/>
      <c r="BM583" s="59"/>
      <c r="BN583" s="60"/>
      <c r="BO583" s="61"/>
      <c r="BP583" s="61"/>
      <c r="BQ583" s="61"/>
      <c r="BR583" s="61"/>
    </row>
    <row r="584" ht="12.75" customHeight="1">
      <c r="A584" s="1"/>
      <c r="B584" s="55"/>
      <c r="C584" s="56"/>
      <c r="D584" s="56"/>
      <c r="E584" s="56"/>
      <c r="F584" s="57"/>
      <c r="G584" s="58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AZ584" s="57"/>
      <c r="BA584" s="57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8"/>
      <c r="BM584" s="59"/>
      <c r="BN584" s="60"/>
      <c r="BO584" s="61"/>
      <c r="BP584" s="61"/>
      <c r="BQ584" s="61"/>
      <c r="BR584" s="61"/>
    </row>
    <row r="585" ht="12.75" customHeight="1">
      <c r="A585" s="1"/>
      <c r="B585" s="55"/>
      <c r="C585" s="56"/>
      <c r="D585" s="56"/>
      <c r="E585" s="56"/>
      <c r="F585" s="57"/>
      <c r="G585" s="58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57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8"/>
      <c r="BM585" s="59"/>
      <c r="BN585" s="60"/>
      <c r="BO585" s="61"/>
      <c r="BP585" s="61"/>
      <c r="BQ585" s="61"/>
      <c r="BR585" s="61"/>
    </row>
    <row r="586" ht="12.75" customHeight="1">
      <c r="A586" s="1"/>
      <c r="B586" s="55"/>
      <c r="C586" s="56"/>
      <c r="D586" s="56"/>
      <c r="E586" s="56"/>
      <c r="F586" s="57"/>
      <c r="G586" s="58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57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8"/>
      <c r="BM586" s="59"/>
      <c r="BN586" s="60"/>
      <c r="BO586" s="61"/>
      <c r="BP586" s="61"/>
      <c r="BQ586" s="61"/>
      <c r="BR586" s="61"/>
    </row>
    <row r="587" ht="12.75" customHeight="1">
      <c r="A587" s="1"/>
      <c r="B587" s="55"/>
      <c r="C587" s="56"/>
      <c r="D587" s="56"/>
      <c r="E587" s="56"/>
      <c r="F587" s="57"/>
      <c r="G587" s="58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57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8"/>
      <c r="BM587" s="59"/>
      <c r="BN587" s="60"/>
      <c r="BO587" s="61"/>
      <c r="BP587" s="61"/>
      <c r="BQ587" s="61"/>
      <c r="BR587" s="61"/>
    </row>
    <row r="588" ht="12.75" customHeight="1">
      <c r="A588" s="1"/>
      <c r="B588" s="55"/>
      <c r="C588" s="56"/>
      <c r="D588" s="56"/>
      <c r="E588" s="56"/>
      <c r="F588" s="57"/>
      <c r="G588" s="58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AZ588" s="57"/>
      <c r="BA588" s="57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8"/>
      <c r="BM588" s="59"/>
      <c r="BN588" s="60"/>
      <c r="BO588" s="61"/>
      <c r="BP588" s="61"/>
      <c r="BQ588" s="61"/>
      <c r="BR588" s="61"/>
    </row>
    <row r="589" ht="12.75" customHeight="1">
      <c r="A589" s="1"/>
      <c r="B589" s="55"/>
      <c r="C589" s="56"/>
      <c r="D589" s="56"/>
      <c r="E589" s="56"/>
      <c r="F589" s="57"/>
      <c r="G589" s="58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AZ589" s="57"/>
      <c r="BA589" s="57"/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  <c r="BL589" s="58"/>
      <c r="BM589" s="59"/>
      <c r="BN589" s="60"/>
      <c r="BO589" s="61"/>
      <c r="BP589" s="61"/>
      <c r="BQ589" s="61"/>
      <c r="BR589" s="61"/>
    </row>
    <row r="590" ht="12.75" customHeight="1">
      <c r="A590" s="1"/>
      <c r="B590" s="55"/>
      <c r="C590" s="56"/>
      <c r="D590" s="56"/>
      <c r="E590" s="56"/>
      <c r="F590" s="57"/>
      <c r="G590" s="58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AZ590" s="57"/>
      <c r="BA590" s="57"/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  <c r="BL590" s="58"/>
      <c r="BM590" s="59"/>
      <c r="BN590" s="60"/>
      <c r="BO590" s="61"/>
      <c r="BP590" s="61"/>
      <c r="BQ590" s="61"/>
      <c r="BR590" s="61"/>
    </row>
    <row r="591" ht="12.75" customHeight="1">
      <c r="A591" s="1"/>
      <c r="B591" s="55"/>
      <c r="C591" s="56"/>
      <c r="D591" s="56"/>
      <c r="E591" s="56"/>
      <c r="F591" s="57"/>
      <c r="G591" s="58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57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8"/>
      <c r="BM591" s="59"/>
      <c r="BN591" s="60"/>
      <c r="BO591" s="61"/>
      <c r="BP591" s="61"/>
      <c r="BQ591" s="61"/>
      <c r="BR591" s="61"/>
    </row>
    <row r="592" ht="12.75" customHeight="1">
      <c r="A592" s="1"/>
      <c r="B592" s="55"/>
      <c r="C592" s="56"/>
      <c r="D592" s="56"/>
      <c r="E592" s="56"/>
      <c r="F592" s="57"/>
      <c r="G592" s="58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57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8"/>
      <c r="BM592" s="59"/>
      <c r="BN592" s="60"/>
      <c r="BO592" s="61"/>
      <c r="BP592" s="61"/>
      <c r="BQ592" s="61"/>
      <c r="BR592" s="61"/>
    </row>
    <row r="593" ht="12.75" customHeight="1">
      <c r="A593" s="1"/>
      <c r="B593" s="55"/>
      <c r="C593" s="56"/>
      <c r="D593" s="56"/>
      <c r="E593" s="56"/>
      <c r="F593" s="57"/>
      <c r="G593" s="58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57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8"/>
      <c r="BM593" s="59"/>
      <c r="BN593" s="60"/>
      <c r="BO593" s="61"/>
      <c r="BP593" s="61"/>
      <c r="BQ593" s="61"/>
      <c r="BR593" s="61"/>
    </row>
    <row r="594" ht="12.75" customHeight="1">
      <c r="A594" s="1"/>
      <c r="B594" s="55"/>
      <c r="C594" s="56"/>
      <c r="D594" s="56"/>
      <c r="E594" s="56"/>
      <c r="F594" s="57"/>
      <c r="G594" s="58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57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8"/>
      <c r="BM594" s="59"/>
      <c r="BN594" s="60"/>
      <c r="BO594" s="61"/>
      <c r="BP594" s="61"/>
      <c r="BQ594" s="61"/>
      <c r="BR594" s="61"/>
    </row>
    <row r="595" ht="12.75" customHeight="1">
      <c r="A595" s="1"/>
      <c r="B595" s="55"/>
      <c r="C595" s="56"/>
      <c r="D595" s="56"/>
      <c r="E595" s="56"/>
      <c r="F595" s="57"/>
      <c r="G595" s="58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57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8"/>
      <c r="BM595" s="59"/>
      <c r="BN595" s="60"/>
      <c r="BO595" s="61"/>
      <c r="BP595" s="61"/>
      <c r="BQ595" s="61"/>
      <c r="BR595" s="61"/>
    </row>
    <row r="596" ht="12.75" customHeight="1">
      <c r="A596" s="1"/>
      <c r="B596" s="55"/>
      <c r="C596" s="56"/>
      <c r="D596" s="56"/>
      <c r="E596" s="56"/>
      <c r="F596" s="57"/>
      <c r="G596" s="58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AZ596" s="57"/>
      <c r="BA596" s="57"/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  <c r="BL596" s="58"/>
      <c r="BM596" s="59"/>
      <c r="BN596" s="60"/>
      <c r="BO596" s="61"/>
      <c r="BP596" s="61"/>
      <c r="BQ596" s="61"/>
      <c r="BR596" s="61"/>
    </row>
    <row r="597" ht="12.75" customHeight="1">
      <c r="A597" s="1"/>
      <c r="B597" s="55"/>
      <c r="C597" s="56"/>
      <c r="D597" s="56"/>
      <c r="E597" s="56"/>
      <c r="F597" s="57"/>
      <c r="G597" s="58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AZ597" s="57"/>
      <c r="BA597" s="57"/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  <c r="BL597" s="58"/>
      <c r="BM597" s="59"/>
      <c r="BN597" s="60"/>
      <c r="BO597" s="61"/>
      <c r="BP597" s="61"/>
      <c r="BQ597" s="61"/>
      <c r="BR597" s="61"/>
    </row>
    <row r="598" ht="12.75" customHeight="1">
      <c r="A598" s="1"/>
      <c r="B598" s="55"/>
      <c r="C598" s="56"/>
      <c r="D598" s="56"/>
      <c r="E598" s="56"/>
      <c r="F598" s="57"/>
      <c r="G598" s="58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AZ598" s="57"/>
      <c r="BA598" s="57"/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  <c r="BL598" s="58"/>
      <c r="BM598" s="59"/>
      <c r="BN598" s="60"/>
      <c r="BO598" s="61"/>
      <c r="BP598" s="61"/>
      <c r="BQ598" s="61"/>
      <c r="BR598" s="61"/>
    </row>
    <row r="599" ht="12.75" customHeight="1">
      <c r="A599" s="1"/>
      <c r="B599" s="55"/>
      <c r="C599" s="56"/>
      <c r="D599" s="56"/>
      <c r="E599" s="56"/>
      <c r="F599" s="57"/>
      <c r="G599" s="58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57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8"/>
      <c r="BM599" s="59"/>
      <c r="BN599" s="60"/>
      <c r="BO599" s="61"/>
      <c r="BP599" s="61"/>
      <c r="BQ599" s="61"/>
      <c r="BR599" s="61"/>
    </row>
    <row r="600" ht="12.75" customHeight="1">
      <c r="A600" s="1"/>
      <c r="B600" s="55"/>
      <c r="C600" s="56"/>
      <c r="D600" s="56"/>
      <c r="E600" s="56"/>
      <c r="F600" s="57"/>
      <c r="G600" s="58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57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8"/>
      <c r="BM600" s="59"/>
      <c r="BN600" s="60"/>
      <c r="BO600" s="61"/>
      <c r="BP600" s="61"/>
      <c r="BQ600" s="61"/>
      <c r="BR600" s="61"/>
    </row>
    <row r="601" ht="12.75" customHeight="1">
      <c r="A601" s="1"/>
      <c r="B601" s="55"/>
      <c r="C601" s="56"/>
      <c r="D601" s="56"/>
      <c r="E601" s="56"/>
      <c r="F601" s="57"/>
      <c r="G601" s="58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57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8"/>
      <c r="BM601" s="59"/>
      <c r="BN601" s="60"/>
      <c r="BO601" s="61"/>
      <c r="BP601" s="61"/>
      <c r="BQ601" s="61"/>
      <c r="BR601" s="61"/>
    </row>
    <row r="602" ht="12.75" customHeight="1">
      <c r="A602" s="1"/>
      <c r="B602" s="55"/>
      <c r="C602" s="56"/>
      <c r="D602" s="56"/>
      <c r="E602" s="56"/>
      <c r="F602" s="57"/>
      <c r="G602" s="58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AZ602" s="57"/>
      <c r="BA602" s="57"/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  <c r="BL602" s="58"/>
      <c r="BM602" s="59"/>
      <c r="BN602" s="60"/>
      <c r="BO602" s="61"/>
      <c r="BP602" s="61"/>
      <c r="BQ602" s="61"/>
      <c r="BR602" s="61"/>
    </row>
    <row r="603" ht="12.75" customHeight="1">
      <c r="A603" s="1"/>
      <c r="B603" s="55"/>
      <c r="C603" s="56"/>
      <c r="D603" s="56"/>
      <c r="E603" s="56"/>
      <c r="F603" s="57"/>
      <c r="G603" s="58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57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8"/>
      <c r="BM603" s="59"/>
      <c r="BN603" s="60"/>
      <c r="BO603" s="61"/>
      <c r="BP603" s="61"/>
      <c r="BQ603" s="61"/>
      <c r="BR603" s="61"/>
    </row>
    <row r="604" ht="12.75" customHeight="1">
      <c r="A604" s="1"/>
      <c r="B604" s="55"/>
      <c r="C604" s="56"/>
      <c r="D604" s="56"/>
      <c r="E604" s="56"/>
      <c r="F604" s="57"/>
      <c r="G604" s="58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57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8"/>
      <c r="BM604" s="59"/>
      <c r="BN604" s="60"/>
      <c r="BO604" s="61"/>
      <c r="BP604" s="61"/>
      <c r="BQ604" s="61"/>
      <c r="BR604" s="61"/>
    </row>
    <row r="605" ht="12.75" customHeight="1">
      <c r="A605" s="1"/>
      <c r="B605" s="55"/>
      <c r="C605" s="56"/>
      <c r="D605" s="56"/>
      <c r="E605" s="56"/>
      <c r="F605" s="57"/>
      <c r="G605" s="58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57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8"/>
      <c r="BM605" s="59"/>
      <c r="BN605" s="60"/>
      <c r="BO605" s="61"/>
      <c r="BP605" s="61"/>
      <c r="BQ605" s="61"/>
      <c r="BR605" s="61"/>
    </row>
    <row r="606" ht="12.75" customHeight="1">
      <c r="A606" s="1"/>
      <c r="B606" s="55"/>
      <c r="C606" s="56"/>
      <c r="D606" s="56"/>
      <c r="E606" s="56"/>
      <c r="F606" s="57"/>
      <c r="G606" s="58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57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8"/>
      <c r="BM606" s="59"/>
      <c r="BN606" s="60"/>
      <c r="BO606" s="61"/>
      <c r="BP606" s="61"/>
      <c r="BQ606" s="61"/>
      <c r="BR606" s="61"/>
    </row>
    <row r="607" ht="12.75" customHeight="1">
      <c r="A607" s="1"/>
      <c r="B607" s="55"/>
      <c r="C607" s="56"/>
      <c r="D607" s="56"/>
      <c r="E607" s="56"/>
      <c r="F607" s="57"/>
      <c r="G607" s="58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  <c r="AW607" s="57"/>
      <c r="AX607" s="57"/>
      <c r="AY607" s="57"/>
      <c r="AZ607" s="57"/>
      <c r="BA607" s="57"/>
      <c r="BB607" s="57"/>
      <c r="BC607" s="57"/>
      <c r="BD607" s="57"/>
      <c r="BE607" s="57"/>
      <c r="BF607" s="57"/>
      <c r="BG607" s="57"/>
      <c r="BH607" s="57"/>
      <c r="BI607" s="57"/>
      <c r="BJ607" s="57"/>
      <c r="BK607" s="57"/>
      <c r="BL607" s="58"/>
      <c r="BM607" s="59"/>
      <c r="BN607" s="60"/>
      <c r="BO607" s="61"/>
      <c r="BP607" s="61"/>
      <c r="BQ607" s="61"/>
      <c r="BR607" s="61"/>
    </row>
    <row r="608" ht="12.75" customHeight="1">
      <c r="A608" s="1"/>
      <c r="B608" s="55"/>
      <c r="C608" s="56"/>
      <c r="D608" s="56"/>
      <c r="E608" s="56"/>
      <c r="F608" s="57"/>
      <c r="G608" s="58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AZ608" s="57"/>
      <c r="BA608" s="57"/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  <c r="BL608" s="58"/>
      <c r="BM608" s="59"/>
      <c r="BN608" s="60"/>
      <c r="BO608" s="61"/>
      <c r="BP608" s="61"/>
      <c r="BQ608" s="61"/>
      <c r="BR608" s="61"/>
    </row>
    <row r="609" ht="12.75" customHeight="1">
      <c r="A609" s="1"/>
      <c r="B609" s="55"/>
      <c r="C609" s="56"/>
      <c r="D609" s="56"/>
      <c r="E609" s="56"/>
      <c r="F609" s="57"/>
      <c r="G609" s="58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57"/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  <c r="BL609" s="58"/>
      <c r="BM609" s="59"/>
      <c r="BN609" s="60"/>
      <c r="BO609" s="61"/>
      <c r="BP609" s="61"/>
      <c r="BQ609" s="61"/>
      <c r="BR609" s="61"/>
    </row>
    <row r="610" ht="12.75" customHeight="1">
      <c r="A610" s="1"/>
      <c r="B610" s="55"/>
      <c r="C610" s="56"/>
      <c r="D610" s="56"/>
      <c r="E610" s="56"/>
      <c r="F610" s="57"/>
      <c r="G610" s="58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AZ610" s="57"/>
      <c r="BA610" s="57"/>
      <c r="BB610" s="57"/>
      <c r="BC610" s="57"/>
      <c r="BD610" s="57"/>
      <c r="BE610" s="57"/>
      <c r="BF610" s="57"/>
      <c r="BG610" s="57"/>
      <c r="BH610" s="57"/>
      <c r="BI610" s="57"/>
      <c r="BJ610" s="57"/>
      <c r="BK610" s="57"/>
      <c r="BL610" s="58"/>
      <c r="BM610" s="59"/>
      <c r="BN610" s="60"/>
      <c r="BO610" s="61"/>
      <c r="BP610" s="61"/>
      <c r="BQ610" s="61"/>
      <c r="BR610" s="61"/>
    </row>
    <row r="611" ht="12.75" customHeight="1">
      <c r="A611" s="1"/>
      <c r="B611" s="55"/>
      <c r="C611" s="56"/>
      <c r="D611" s="56"/>
      <c r="E611" s="56"/>
      <c r="F611" s="57"/>
      <c r="G611" s="58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  <c r="AW611" s="57"/>
      <c r="AX611" s="57"/>
      <c r="AY611" s="57"/>
      <c r="AZ611" s="57"/>
      <c r="BA611" s="57"/>
      <c r="BB611" s="57"/>
      <c r="BC611" s="57"/>
      <c r="BD611" s="57"/>
      <c r="BE611" s="57"/>
      <c r="BF611" s="57"/>
      <c r="BG611" s="57"/>
      <c r="BH611" s="57"/>
      <c r="BI611" s="57"/>
      <c r="BJ611" s="57"/>
      <c r="BK611" s="57"/>
      <c r="BL611" s="58"/>
      <c r="BM611" s="59"/>
      <c r="BN611" s="60"/>
      <c r="BO611" s="61"/>
      <c r="BP611" s="61"/>
      <c r="BQ611" s="61"/>
      <c r="BR611" s="61"/>
    </row>
    <row r="612" ht="12.75" customHeight="1">
      <c r="A612" s="1"/>
      <c r="B612" s="55"/>
      <c r="C612" s="56"/>
      <c r="D612" s="56"/>
      <c r="E612" s="56"/>
      <c r="F612" s="57"/>
      <c r="G612" s="58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AZ612" s="57"/>
      <c r="BA612" s="57"/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  <c r="BL612" s="58"/>
      <c r="BM612" s="59"/>
      <c r="BN612" s="60"/>
      <c r="BO612" s="61"/>
      <c r="BP612" s="61"/>
      <c r="BQ612" s="61"/>
      <c r="BR612" s="61"/>
    </row>
    <row r="613" ht="12.75" customHeight="1">
      <c r="A613" s="1"/>
      <c r="B613" s="55"/>
      <c r="C613" s="56"/>
      <c r="D613" s="56"/>
      <c r="E613" s="56"/>
      <c r="F613" s="57"/>
      <c r="G613" s="58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AZ613" s="57"/>
      <c r="BA613" s="57"/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  <c r="BL613" s="58"/>
      <c r="BM613" s="59"/>
      <c r="BN613" s="60"/>
      <c r="BO613" s="61"/>
      <c r="BP613" s="61"/>
      <c r="BQ613" s="61"/>
      <c r="BR613" s="61"/>
    </row>
    <row r="614" ht="12.75" customHeight="1">
      <c r="A614" s="1"/>
      <c r="B614" s="55"/>
      <c r="C614" s="56"/>
      <c r="D614" s="56"/>
      <c r="E614" s="56"/>
      <c r="F614" s="57"/>
      <c r="G614" s="58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AZ614" s="57"/>
      <c r="BA614" s="57"/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  <c r="BL614" s="58"/>
      <c r="BM614" s="59"/>
      <c r="BN614" s="60"/>
      <c r="BO614" s="61"/>
      <c r="BP614" s="61"/>
      <c r="BQ614" s="61"/>
      <c r="BR614" s="61"/>
    </row>
    <row r="615" ht="12.75" customHeight="1">
      <c r="A615" s="1"/>
      <c r="B615" s="55"/>
      <c r="C615" s="56"/>
      <c r="D615" s="56"/>
      <c r="E615" s="56"/>
      <c r="F615" s="57"/>
      <c r="G615" s="58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57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8"/>
      <c r="BM615" s="59"/>
      <c r="BN615" s="60"/>
      <c r="BO615" s="61"/>
      <c r="BP615" s="61"/>
      <c r="BQ615" s="61"/>
      <c r="BR615" s="61"/>
    </row>
    <row r="616" ht="12.75" customHeight="1">
      <c r="A616" s="1"/>
      <c r="B616" s="55"/>
      <c r="C616" s="56"/>
      <c r="D616" s="56"/>
      <c r="E616" s="56"/>
      <c r="F616" s="57"/>
      <c r="G616" s="58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57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8"/>
      <c r="BM616" s="59"/>
      <c r="BN616" s="60"/>
      <c r="BO616" s="61"/>
      <c r="BP616" s="61"/>
      <c r="BQ616" s="61"/>
      <c r="BR616" s="61"/>
    </row>
    <row r="617" ht="12.75" customHeight="1">
      <c r="A617" s="1"/>
      <c r="B617" s="55"/>
      <c r="C617" s="56"/>
      <c r="D617" s="56"/>
      <c r="E617" s="56"/>
      <c r="F617" s="57"/>
      <c r="G617" s="58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  <c r="AW617" s="57"/>
      <c r="AX617" s="57"/>
      <c r="AY617" s="57"/>
      <c r="AZ617" s="57"/>
      <c r="BA617" s="57"/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  <c r="BL617" s="58"/>
      <c r="BM617" s="59"/>
      <c r="BN617" s="60"/>
      <c r="BO617" s="61"/>
      <c r="BP617" s="61"/>
      <c r="BQ617" s="61"/>
      <c r="BR617" s="61"/>
    </row>
    <row r="618" ht="12.75" customHeight="1">
      <c r="A618" s="1"/>
      <c r="B618" s="55"/>
      <c r="C618" s="56"/>
      <c r="D618" s="56"/>
      <c r="E618" s="56"/>
      <c r="F618" s="57"/>
      <c r="G618" s="58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  <c r="AW618" s="57"/>
      <c r="AX618" s="57"/>
      <c r="AY618" s="57"/>
      <c r="AZ618" s="57"/>
      <c r="BA618" s="57"/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  <c r="BL618" s="58"/>
      <c r="BM618" s="59"/>
      <c r="BN618" s="60"/>
      <c r="BO618" s="61"/>
      <c r="BP618" s="61"/>
      <c r="BQ618" s="61"/>
      <c r="BR618" s="61"/>
    </row>
    <row r="619" ht="12.75" customHeight="1">
      <c r="A619" s="1"/>
      <c r="B619" s="55"/>
      <c r="C619" s="56"/>
      <c r="D619" s="56"/>
      <c r="E619" s="56"/>
      <c r="F619" s="57"/>
      <c r="G619" s="58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AZ619" s="57"/>
      <c r="BA619" s="57"/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  <c r="BL619" s="58"/>
      <c r="BM619" s="59"/>
      <c r="BN619" s="60"/>
      <c r="BO619" s="61"/>
      <c r="BP619" s="61"/>
      <c r="BQ619" s="61"/>
      <c r="BR619" s="61"/>
    </row>
    <row r="620" ht="12.75" customHeight="1">
      <c r="A620" s="1"/>
      <c r="B620" s="55"/>
      <c r="C620" s="56"/>
      <c r="D620" s="56"/>
      <c r="E620" s="56"/>
      <c r="F620" s="57"/>
      <c r="G620" s="58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AZ620" s="57"/>
      <c r="BA620" s="57"/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  <c r="BL620" s="58"/>
      <c r="BM620" s="59"/>
      <c r="BN620" s="60"/>
      <c r="BO620" s="61"/>
      <c r="BP620" s="61"/>
      <c r="BQ620" s="61"/>
      <c r="BR620" s="61"/>
    </row>
    <row r="621" ht="12.75" customHeight="1">
      <c r="A621" s="1"/>
      <c r="B621" s="55"/>
      <c r="C621" s="56"/>
      <c r="D621" s="56"/>
      <c r="E621" s="56"/>
      <c r="F621" s="57"/>
      <c r="G621" s="58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AZ621" s="57"/>
      <c r="BA621" s="57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8"/>
      <c r="BM621" s="59"/>
      <c r="BN621" s="60"/>
      <c r="BO621" s="61"/>
      <c r="BP621" s="61"/>
      <c r="BQ621" s="61"/>
      <c r="BR621" s="61"/>
    </row>
    <row r="622" ht="12.75" customHeight="1">
      <c r="A622" s="1"/>
      <c r="B622" s="55"/>
      <c r="C622" s="56"/>
      <c r="D622" s="56"/>
      <c r="E622" s="56"/>
      <c r="F622" s="57"/>
      <c r="G622" s="58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AZ622" s="57"/>
      <c r="BA622" s="57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8"/>
      <c r="BM622" s="59"/>
      <c r="BN622" s="60"/>
      <c r="BO622" s="61"/>
      <c r="BP622" s="61"/>
      <c r="BQ622" s="61"/>
      <c r="BR622" s="61"/>
    </row>
    <row r="623" ht="12.75" customHeight="1">
      <c r="A623" s="1"/>
      <c r="B623" s="55"/>
      <c r="C623" s="56"/>
      <c r="D623" s="56"/>
      <c r="E623" s="56"/>
      <c r="F623" s="57"/>
      <c r="G623" s="58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AZ623" s="57"/>
      <c r="BA623" s="57"/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  <c r="BL623" s="58"/>
      <c r="BM623" s="59"/>
      <c r="BN623" s="60"/>
      <c r="BO623" s="61"/>
      <c r="BP623" s="61"/>
      <c r="BQ623" s="61"/>
      <c r="BR623" s="61"/>
    </row>
    <row r="624" ht="12.75" customHeight="1">
      <c r="A624" s="1"/>
      <c r="B624" s="55"/>
      <c r="C624" s="56"/>
      <c r="D624" s="56"/>
      <c r="E624" s="56"/>
      <c r="F624" s="57"/>
      <c r="G624" s="58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AZ624" s="57"/>
      <c r="BA624" s="57"/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  <c r="BL624" s="58"/>
      <c r="BM624" s="59"/>
      <c r="BN624" s="60"/>
      <c r="BO624" s="61"/>
      <c r="BP624" s="61"/>
      <c r="BQ624" s="61"/>
      <c r="BR624" s="61"/>
    </row>
    <row r="625" ht="12.75" customHeight="1">
      <c r="A625" s="1"/>
      <c r="B625" s="55"/>
      <c r="C625" s="56"/>
      <c r="D625" s="56"/>
      <c r="E625" s="56"/>
      <c r="F625" s="57"/>
      <c r="G625" s="58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AZ625" s="57"/>
      <c r="BA625" s="57"/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  <c r="BL625" s="58"/>
      <c r="BM625" s="59"/>
      <c r="BN625" s="60"/>
      <c r="BO625" s="61"/>
      <c r="BP625" s="61"/>
      <c r="BQ625" s="61"/>
      <c r="BR625" s="61"/>
    </row>
    <row r="626" ht="12.75" customHeight="1">
      <c r="A626" s="1"/>
      <c r="B626" s="55"/>
      <c r="C626" s="56"/>
      <c r="D626" s="56"/>
      <c r="E626" s="56"/>
      <c r="F626" s="57"/>
      <c r="G626" s="58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  <c r="AW626" s="57"/>
      <c r="AX626" s="57"/>
      <c r="AY626" s="57"/>
      <c r="AZ626" s="57"/>
      <c r="BA626" s="57"/>
      <c r="BB626" s="57"/>
      <c r="BC626" s="57"/>
      <c r="BD626" s="57"/>
      <c r="BE626" s="57"/>
      <c r="BF626" s="57"/>
      <c r="BG626" s="57"/>
      <c r="BH626" s="57"/>
      <c r="BI626" s="57"/>
      <c r="BJ626" s="57"/>
      <c r="BK626" s="57"/>
      <c r="BL626" s="58"/>
      <c r="BM626" s="59"/>
      <c r="BN626" s="60"/>
      <c r="BO626" s="61"/>
      <c r="BP626" s="61"/>
      <c r="BQ626" s="61"/>
      <c r="BR626" s="61"/>
    </row>
    <row r="627" ht="12.75" customHeight="1">
      <c r="A627" s="1"/>
      <c r="B627" s="55"/>
      <c r="C627" s="56"/>
      <c r="D627" s="56"/>
      <c r="E627" s="56"/>
      <c r="F627" s="57"/>
      <c r="G627" s="58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  <c r="AW627" s="57"/>
      <c r="AX627" s="57"/>
      <c r="AY627" s="57"/>
      <c r="AZ627" s="57"/>
      <c r="BA627" s="57"/>
      <c r="BB627" s="57"/>
      <c r="BC627" s="57"/>
      <c r="BD627" s="57"/>
      <c r="BE627" s="57"/>
      <c r="BF627" s="57"/>
      <c r="BG627" s="57"/>
      <c r="BH627" s="57"/>
      <c r="BI627" s="57"/>
      <c r="BJ627" s="57"/>
      <c r="BK627" s="57"/>
      <c r="BL627" s="58"/>
      <c r="BM627" s="59"/>
      <c r="BN627" s="60"/>
      <c r="BO627" s="61"/>
      <c r="BP627" s="61"/>
      <c r="BQ627" s="61"/>
      <c r="BR627" s="61"/>
    </row>
    <row r="628" ht="12.75" customHeight="1">
      <c r="A628" s="1"/>
      <c r="B628" s="55"/>
      <c r="C628" s="56"/>
      <c r="D628" s="56"/>
      <c r="E628" s="56"/>
      <c r="F628" s="57"/>
      <c r="G628" s="58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57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8"/>
      <c r="BM628" s="59"/>
      <c r="BN628" s="60"/>
      <c r="BO628" s="61"/>
      <c r="BP628" s="61"/>
      <c r="BQ628" s="61"/>
      <c r="BR628" s="61"/>
    </row>
    <row r="629" ht="12.75" customHeight="1">
      <c r="A629" s="1"/>
      <c r="B629" s="55"/>
      <c r="C629" s="56"/>
      <c r="D629" s="56"/>
      <c r="E629" s="56"/>
      <c r="F629" s="57"/>
      <c r="G629" s="58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AZ629" s="57"/>
      <c r="BA629" s="57"/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  <c r="BL629" s="58"/>
      <c r="BM629" s="59"/>
      <c r="BN629" s="60"/>
      <c r="BO629" s="61"/>
      <c r="BP629" s="61"/>
      <c r="BQ629" s="61"/>
      <c r="BR629" s="61"/>
    </row>
    <row r="630" ht="12.75" customHeight="1">
      <c r="A630" s="1"/>
      <c r="B630" s="55"/>
      <c r="C630" s="56"/>
      <c r="D630" s="56"/>
      <c r="E630" s="56"/>
      <c r="F630" s="57"/>
      <c r="G630" s="58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  <c r="AW630" s="57"/>
      <c r="AX630" s="57"/>
      <c r="AY630" s="57"/>
      <c r="AZ630" s="57"/>
      <c r="BA630" s="57"/>
      <c r="BB630" s="57"/>
      <c r="BC630" s="57"/>
      <c r="BD630" s="57"/>
      <c r="BE630" s="57"/>
      <c r="BF630" s="57"/>
      <c r="BG630" s="57"/>
      <c r="BH630" s="57"/>
      <c r="BI630" s="57"/>
      <c r="BJ630" s="57"/>
      <c r="BK630" s="57"/>
      <c r="BL630" s="58"/>
      <c r="BM630" s="59"/>
      <c r="BN630" s="60"/>
      <c r="BO630" s="61"/>
      <c r="BP630" s="61"/>
      <c r="BQ630" s="61"/>
      <c r="BR630" s="61"/>
    </row>
    <row r="631" ht="12.75" customHeight="1">
      <c r="A631" s="1"/>
      <c r="B631" s="55"/>
      <c r="C631" s="56"/>
      <c r="D631" s="56"/>
      <c r="E631" s="56"/>
      <c r="F631" s="57"/>
      <c r="G631" s="58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AZ631" s="57"/>
      <c r="BA631" s="57"/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  <c r="BL631" s="58"/>
      <c r="BM631" s="59"/>
      <c r="BN631" s="60"/>
      <c r="BO631" s="61"/>
      <c r="BP631" s="61"/>
      <c r="BQ631" s="61"/>
      <c r="BR631" s="61"/>
    </row>
    <row r="632" ht="12.75" customHeight="1">
      <c r="A632" s="1"/>
      <c r="B632" s="55"/>
      <c r="C632" s="56"/>
      <c r="D632" s="56"/>
      <c r="E632" s="56"/>
      <c r="F632" s="57"/>
      <c r="G632" s="58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AZ632" s="57"/>
      <c r="BA632" s="57"/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  <c r="BL632" s="58"/>
      <c r="BM632" s="59"/>
      <c r="BN632" s="60"/>
      <c r="BO632" s="61"/>
      <c r="BP632" s="61"/>
      <c r="BQ632" s="61"/>
      <c r="BR632" s="61"/>
    </row>
    <row r="633" ht="12.75" customHeight="1">
      <c r="A633" s="1"/>
      <c r="B633" s="55"/>
      <c r="C633" s="56"/>
      <c r="D633" s="56"/>
      <c r="E633" s="56"/>
      <c r="F633" s="57"/>
      <c r="G633" s="58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57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8"/>
      <c r="BM633" s="59"/>
      <c r="BN633" s="60"/>
      <c r="BO633" s="61"/>
      <c r="BP633" s="61"/>
      <c r="BQ633" s="61"/>
      <c r="BR633" s="61"/>
    </row>
    <row r="634" ht="12.75" customHeight="1">
      <c r="A634" s="1"/>
      <c r="B634" s="55"/>
      <c r="C634" s="56"/>
      <c r="D634" s="56"/>
      <c r="E634" s="56"/>
      <c r="F634" s="57"/>
      <c r="G634" s="58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AZ634" s="57"/>
      <c r="BA634" s="57"/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  <c r="BL634" s="58"/>
      <c r="BM634" s="59"/>
      <c r="BN634" s="60"/>
      <c r="BO634" s="61"/>
      <c r="BP634" s="61"/>
      <c r="BQ634" s="61"/>
      <c r="BR634" s="61"/>
    </row>
    <row r="635" ht="12.75" customHeight="1">
      <c r="A635" s="1"/>
      <c r="B635" s="55"/>
      <c r="C635" s="56"/>
      <c r="D635" s="56"/>
      <c r="E635" s="56"/>
      <c r="F635" s="57"/>
      <c r="G635" s="58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57"/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  <c r="BL635" s="58"/>
      <c r="BM635" s="59"/>
      <c r="BN635" s="60"/>
      <c r="BO635" s="61"/>
      <c r="BP635" s="61"/>
      <c r="BQ635" s="61"/>
      <c r="BR635" s="61"/>
    </row>
    <row r="636" ht="12.75" customHeight="1">
      <c r="A636" s="1"/>
      <c r="B636" s="55"/>
      <c r="C636" s="56"/>
      <c r="D636" s="56"/>
      <c r="E636" s="56"/>
      <c r="F636" s="57"/>
      <c r="G636" s="58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AZ636" s="57"/>
      <c r="BA636" s="57"/>
      <c r="BB636" s="57"/>
      <c r="BC636" s="57"/>
      <c r="BD636" s="57"/>
      <c r="BE636" s="57"/>
      <c r="BF636" s="57"/>
      <c r="BG636" s="57"/>
      <c r="BH636" s="57"/>
      <c r="BI636" s="57"/>
      <c r="BJ636" s="57"/>
      <c r="BK636" s="57"/>
      <c r="BL636" s="58"/>
      <c r="BM636" s="59"/>
      <c r="BN636" s="60"/>
      <c r="BO636" s="61"/>
      <c r="BP636" s="61"/>
      <c r="BQ636" s="61"/>
      <c r="BR636" s="61"/>
    </row>
    <row r="637" ht="12.75" customHeight="1">
      <c r="A637" s="1"/>
      <c r="B637" s="55"/>
      <c r="C637" s="56"/>
      <c r="D637" s="56"/>
      <c r="E637" s="56"/>
      <c r="F637" s="57"/>
      <c r="G637" s="58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AZ637" s="57"/>
      <c r="BA637" s="57"/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  <c r="BL637" s="58"/>
      <c r="BM637" s="59"/>
      <c r="BN637" s="60"/>
      <c r="BO637" s="61"/>
      <c r="BP637" s="61"/>
      <c r="BQ637" s="61"/>
      <c r="BR637" s="61"/>
    </row>
    <row r="638" ht="12.75" customHeight="1">
      <c r="A638" s="1"/>
      <c r="B638" s="55"/>
      <c r="C638" s="56"/>
      <c r="D638" s="56"/>
      <c r="E638" s="56"/>
      <c r="F638" s="57"/>
      <c r="G638" s="58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  <c r="AW638" s="57"/>
      <c r="AX638" s="57"/>
      <c r="AY638" s="57"/>
      <c r="AZ638" s="57"/>
      <c r="BA638" s="57"/>
      <c r="BB638" s="57"/>
      <c r="BC638" s="57"/>
      <c r="BD638" s="57"/>
      <c r="BE638" s="57"/>
      <c r="BF638" s="57"/>
      <c r="BG638" s="57"/>
      <c r="BH638" s="57"/>
      <c r="BI638" s="57"/>
      <c r="BJ638" s="57"/>
      <c r="BK638" s="57"/>
      <c r="BL638" s="58"/>
      <c r="BM638" s="59"/>
      <c r="BN638" s="60"/>
      <c r="BO638" s="61"/>
      <c r="BP638" s="61"/>
      <c r="BQ638" s="61"/>
      <c r="BR638" s="61"/>
    </row>
    <row r="639" ht="12.75" customHeight="1">
      <c r="A639" s="1"/>
      <c r="B639" s="55"/>
      <c r="C639" s="56"/>
      <c r="D639" s="56"/>
      <c r="E639" s="56"/>
      <c r="F639" s="57"/>
      <c r="G639" s="58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AZ639" s="57"/>
      <c r="BA639" s="57"/>
      <c r="BB639" s="57"/>
      <c r="BC639" s="57"/>
      <c r="BD639" s="57"/>
      <c r="BE639" s="57"/>
      <c r="BF639" s="57"/>
      <c r="BG639" s="57"/>
      <c r="BH639" s="57"/>
      <c r="BI639" s="57"/>
      <c r="BJ639" s="57"/>
      <c r="BK639" s="57"/>
      <c r="BL639" s="58"/>
      <c r="BM639" s="59"/>
      <c r="BN639" s="60"/>
      <c r="BO639" s="61"/>
      <c r="BP639" s="61"/>
      <c r="BQ639" s="61"/>
      <c r="BR639" s="61"/>
    </row>
    <row r="640" ht="12.75" customHeight="1">
      <c r="A640" s="1"/>
      <c r="B640" s="55"/>
      <c r="C640" s="56"/>
      <c r="D640" s="56"/>
      <c r="E640" s="56"/>
      <c r="F640" s="57"/>
      <c r="G640" s="58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57"/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  <c r="BL640" s="58"/>
      <c r="BM640" s="59"/>
      <c r="BN640" s="60"/>
      <c r="BO640" s="61"/>
      <c r="BP640" s="61"/>
      <c r="BQ640" s="61"/>
      <c r="BR640" s="61"/>
    </row>
    <row r="641" ht="12.75" customHeight="1">
      <c r="A641" s="1"/>
      <c r="B641" s="55"/>
      <c r="C641" s="56"/>
      <c r="D641" s="56"/>
      <c r="E641" s="56"/>
      <c r="F641" s="57"/>
      <c r="G641" s="58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AZ641" s="57"/>
      <c r="BA641" s="57"/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  <c r="BL641" s="58"/>
      <c r="BM641" s="59"/>
      <c r="BN641" s="60"/>
      <c r="BO641" s="61"/>
      <c r="BP641" s="61"/>
      <c r="BQ641" s="61"/>
      <c r="BR641" s="61"/>
    </row>
    <row r="642" ht="12.75" customHeight="1">
      <c r="A642" s="1"/>
      <c r="B642" s="55"/>
      <c r="C642" s="56"/>
      <c r="D642" s="56"/>
      <c r="E642" s="56"/>
      <c r="F642" s="57"/>
      <c r="G642" s="58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  <c r="AW642" s="57"/>
      <c r="AX642" s="57"/>
      <c r="AY642" s="57"/>
      <c r="AZ642" s="57"/>
      <c r="BA642" s="57"/>
      <c r="BB642" s="57"/>
      <c r="BC642" s="57"/>
      <c r="BD642" s="57"/>
      <c r="BE642" s="57"/>
      <c r="BF642" s="57"/>
      <c r="BG642" s="57"/>
      <c r="BH642" s="57"/>
      <c r="BI642" s="57"/>
      <c r="BJ642" s="57"/>
      <c r="BK642" s="57"/>
      <c r="BL642" s="58"/>
      <c r="BM642" s="59"/>
      <c r="BN642" s="60"/>
      <c r="BO642" s="61"/>
      <c r="BP642" s="61"/>
      <c r="BQ642" s="61"/>
      <c r="BR642" s="61"/>
    </row>
    <row r="643" ht="12.75" customHeight="1">
      <c r="A643" s="1"/>
      <c r="B643" s="55"/>
      <c r="C643" s="56"/>
      <c r="D643" s="56"/>
      <c r="E643" s="56"/>
      <c r="F643" s="57"/>
      <c r="G643" s="58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AZ643" s="57"/>
      <c r="BA643" s="57"/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  <c r="BL643" s="58"/>
      <c r="BM643" s="59"/>
      <c r="BN643" s="60"/>
      <c r="BO643" s="61"/>
      <c r="BP643" s="61"/>
      <c r="BQ643" s="61"/>
      <c r="BR643" s="61"/>
    </row>
    <row r="644" ht="12.75" customHeight="1">
      <c r="A644" s="1"/>
      <c r="B644" s="55"/>
      <c r="C644" s="56"/>
      <c r="D644" s="56"/>
      <c r="E644" s="56"/>
      <c r="F644" s="57"/>
      <c r="G644" s="58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AZ644" s="57"/>
      <c r="BA644" s="57"/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  <c r="BL644" s="58"/>
      <c r="BM644" s="59"/>
      <c r="BN644" s="60"/>
      <c r="BO644" s="61"/>
      <c r="BP644" s="61"/>
      <c r="BQ644" s="61"/>
      <c r="BR644" s="61"/>
    </row>
    <row r="645" ht="12.75" customHeight="1">
      <c r="A645" s="1"/>
      <c r="B645" s="55"/>
      <c r="C645" s="56"/>
      <c r="D645" s="56"/>
      <c r="E645" s="56"/>
      <c r="F645" s="57"/>
      <c r="G645" s="58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AZ645" s="57"/>
      <c r="BA645" s="57"/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  <c r="BL645" s="58"/>
      <c r="BM645" s="59"/>
      <c r="BN645" s="60"/>
      <c r="BO645" s="61"/>
      <c r="BP645" s="61"/>
      <c r="BQ645" s="61"/>
      <c r="BR645" s="61"/>
    </row>
    <row r="646" ht="12.75" customHeight="1">
      <c r="A646" s="1"/>
      <c r="B646" s="55"/>
      <c r="C646" s="56"/>
      <c r="D646" s="56"/>
      <c r="E646" s="56"/>
      <c r="F646" s="57"/>
      <c r="G646" s="58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  <c r="AW646" s="57"/>
      <c r="AX646" s="57"/>
      <c r="AY646" s="57"/>
      <c r="AZ646" s="57"/>
      <c r="BA646" s="57"/>
      <c r="BB646" s="57"/>
      <c r="BC646" s="57"/>
      <c r="BD646" s="57"/>
      <c r="BE646" s="57"/>
      <c r="BF646" s="57"/>
      <c r="BG646" s="57"/>
      <c r="BH646" s="57"/>
      <c r="BI646" s="57"/>
      <c r="BJ646" s="57"/>
      <c r="BK646" s="57"/>
      <c r="BL646" s="58"/>
      <c r="BM646" s="59"/>
      <c r="BN646" s="60"/>
      <c r="BO646" s="61"/>
      <c r="BP646" s="61"/>
      <c r="BQ646" s="61"/>
      <c r="BR646" s="61"/>
    </row>
    <row r="647" ht="12.75" customHeight="1">
      <c r="A647" s="1"/>
      <c r="B647" s="55"/>
      <c r="C647" s="56"/>
      <c r="D647" s="56"/>
      <c r="E647" s="56"/>
      <c r="F647" s="57"/>
      <c r="G647" s="58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AZ647" s="57"/>
      <c r="BA647" s="57"/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  <c r="BL647" s="58"/>
      <c r="BM647" s="59"/>
      <c r="BN647" s="60"/>
      <c r="BO647" s="61"/>
      <c r="BP647" s="61"/>
      <c r="BQ647" s="61"/>
      <c r="BR647" s="61"/>
    </row>
    <row r="648" ht="12.75" customHeight="1">
      <c r="A648" s="1"/>
      <c r="B648" s="55"/>
      <c r="C648" s="56"/>
      <c r="D648" s="56"/>
      <c r="E648" s="56"/>
      <c r="F648" s="57"/>
      <c r="G648" s="58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  <c r="AW648" s="57"/>
      <c r="AX648" s="57"/>
      <c r="AY648" s="57"/>
      <c r="AZ648" s="57"/>
      <c r="BA648" s="57"/>
      <c r="BB648" s="57"/>
      <c r="BC648" s="57"/>
      <c r="BD648" s="57"/>
      <c r="BE648" s="57"/>
      <c r="BF648" s="57"/>
      <c r="BG648" s="57"/>
      <c r="BH648" s="57"/>
      <c r="BI648" s="57"/>
      <c r="BJ648" s="57"/>
      <c r="BK648" s="57"/>
      <c r="BL648" s="58"/>
      <c r="BM648" s="59"/>
      <c r="BN648" s="60"/>
      <c r="BO648" s="61"/>
      <c r="BP648" s="61"/>
      <c r="BQ648" s="61"/>
      <c r="BR648" s="61"/>
    </row>
    <row r="649" ht="12.75" customHeight="1">
      <c r="A649" s="1"/>
      <c r="B649" s="55"/>
      <c r="C649" s="56"/>
      <c r="D649" s="56"/>
      <c r="E649" s="56"/>
      <c r="F649" s="57"/>
      <c r="G649" s="58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  <c r="AW649" s="57"/>
      <c r="AX649" s="57"/>
      <c r="AY649" s="57"/>
      <c r="AZ649" s="57"/>
      <c r="BA649" s="57"/>
      <c r="BB649" s="57"/>
      <c r="BC649" s="57"/>
      <c r="BD649" s="57"/>
      <c r="BE649" s="57"/>
      <c r="BF649" s="57"/>
      <c r="BG649" s="57"/>
      <c r="BH649" s="57"/>
      <c r="BI649" s="57"/>
      <c r="BJ649" s="57"/>
      <c r="BK649" s="57"/>
      <c r="BL649" s="58"/>
      <c r="BM649" s="59"/>
      <c r="BN649" s="60"/>
      <c r="BO649" s="61"/>
      <c r="BP649" s="61"/>
      <c r="BQ649" s="61"/>
      <c r="BR649" s="61"/>
    </row>
    <row r="650" ht="12.75" customHeight="1">
      <c r="A650" s="1"/>
      <c r="B650" s="55"/>
      <c r="C650" s="56"/>
      <c r="D650" s="56"/>
      <c r="E650" s="56"/>
      <c r="F650" s="57"/>
      <c r="G650" s="58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AZ650" s="57"/>
      <c r="BA650" s="57"/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  <c r="BL650" s="58"/>
      <c r="BM650" s="59"/>
      <c r="BN650" s="60"/>
      <c r="BO650" s="61"/>
      <c r="BP650" s="61"/>
      <c r="BQ650" s="61"/>
      <c r="BR650" s="61"/>
    </row>
    <row r="651" ht="12.75" customHeight="1">
      <c r="A651" s="1"/>
      <c r="B651" s="55"/>
      <c r="C651" s="56"/>
      <c r="D651" s="56"/>
      <c r="E651" s="56"/>
      <c r="F651" s="57"/>
      <c r="G651" s="58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  <c r="AW651" s="57"/>
      <c r="AX651" s="57"/>
      <c r="AY651" s="57"/>
      <c r="AZ651" s="57"/>
      <c r="BA651" s="57"/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  <c r="BL651" s="58"/>
      <c r="BM651" s="59"/>
      <c r="BN651" s="60"/>
      <c r="BO651" s="61"/>
      <c r="BP651" s="61"/>
      <c r="BQ651" s="61"/>
      <c r="BR651" s="61"/>
    </row>
    <row r="652" ht="12.75" customHeight="1">
      <c r="A652" s="1"/>
      <c r="B652" s="55"/>
      <c r="C652" s="56"/>
      <c r="D652" s="56"/>
      <c r="E652" s="56"/>
      <c r="F652" s="57"/>
      <c r="G652" s="58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AZ652" s="57"/>
      <c r="BA652" s="57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8"/>
      <c r="BM652" s="59"/>
      <c r="BN652" s="60"/>
      <c r="BO652" s="61"/>
      <c r="BP652" s="61"/>
      <c r="BQ652" s="61"/>
      <c r="BR652" s="61"/>
    </row>
    <row r="653" ht="12.75" customHeight="1">
      <c r="A653" s="1"/>
      <c r="B653" s="55"/>
      <c r="C653" s="56"/>
      <c r="D653" s="56"/>
      <c r="E653" s="56"/>
      <c r="F653" s="57"/>
      <c r="G653" s="58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  <c r="AW653" s="57"/>
      <c r="AX653" s="57"/>
      <c r="AY653" s="57"/>
      <c r="AZ653" s="57"/>
      <c r="BA653" s="57"/>
      <c r="BB653" s="57"/>
      <c r="BC653" s="57"/>
      <c r="BD653" s="57"/>
      <c r="BE653" s="57"/>
      <c r="BF653" s="57"/>
      <c r="BG653" s="57"/>
      <c r="BH653" s="57"/>
      <c r="BI653" s="57"/>
      <c r="BJ653" s="57"/>
      <c r="BK653" s="57"/>
      <c r="BL653" s="58"/>
      <c r="BM653" s="59"/>
      <c r="BN653" s="60"/>
      <c r="BO653" s="61"/>
      <c r="BP653" s="61"/>
      <c r="BQ653" s="61"/>
      <c r="BR653" s="61"/>
    </row>
    <row r="654" ht="12.75" customHeight="1">
      <c r="A654" s="1"/>
      <c r="B654" s="55"/>
      <c r="C654" s="56"/>
      <c r="D654" s="56"/>
      <c r="E654" s="56"/>
      <c r="F654" s="57"/>
      <c r="G654" s="58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  <c r="AW654" s="57"/>
      <c r="AX654" s="57"/>
      <c r="AY654" s="57"/>
      <c r="AZ654" s="57"/>
      <c r="BA654" s="57"/>
      <c r="BB654" s="57"/>
      <c r="BC654" s="57"/>
      <c r="BD654" s="57"/>
      <c r="BE654" s="57"/>
      <c r="BF654" s="57"/>
      <c r="BG654" s="57"/>
      <c r="BH654" s="57"/>
      <c r="BI654" s="57"/>
      <c r="BJ654" s="57"/>
      <c r="BK654" s="57"/>
      <c r="BL654" s="58"/>
      <c r="BM654" s="59"/>
      <c r="BN654" s="60"/>
      <c r="BO654" s="61"/>
      <c r="BP654" s="61"/>
      <c r="BQ654" s="61"/>
      <c r="BR654" s="61"/>
    </row>
    <row r="655" ht="12.75" customHeight="1">
      <c r="A655" s="1"/>
      <c r="B655" s="55"/>
      <c r="C655" s="56"/>
      <c r="D655" s="56"/>
      <c r="E655" s="56"/>
      <c r="F655" s="57"/>
      <c r="G655" s="58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  <c r="AW655" s="57"/>
      <c r="AX655" s="57"/>
      <c r="AY655" s="57"/>
      <c r="AZ655" s="57"/>
      <c r="BA655" s="57"/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  <c r="BL655" s="58"/>
      <c r="BM655" s="59"/>
      <c r="BN655" s="60"/>
      <c r="BO655" s="61"/>
      <c r="BP655" s="61"/>
      <c r="BQ655" s="61"/>
      <c r="BR655" s="61"/>
    </row>
    <row r="656" ht="12.75" customHeight="1">
      <c r="A656" s="1"/>
      <c r="B656" s="55"/>
      <c r="C656" s="56"/>
      <c r="D656" s="56"/>
      <c r="E656" s="56"/>
      <c r="F656" s="57"/>
      <c r="G656" s="58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  <c r="AW656" s="57"/>
      <c r="AX656" s="57"/>
      <c r="AY656" s="57"/>
      <c r="AZ656" s="57"/>
      <c r="BA656" s="57"/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  <c r="BL656" s="58"/>
      <c r="BM656" s="59"/>
      <c r="BN656" s="60"/>
      <c r="BO656" s="61"/>
      <c r="BP656" s="61"/>
      <c r="BQ656" s="61"/>
      <c r="BR656" s="61"/>
    </row>
    <row r="657" ht="12.75" customHeight="1">
      <c r="A657" s="1"/>
      <c r="B657" s="55"/>
      <c r="C657" s="56"/>
      <c r="D657" s="56"/>
      <c r="E657" s="56"/>
      <c r="F657" s="57"/>
      <c r="G657" s="58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AZ657" s="57"/>
      <c r="BA657" s="57"/>
      <c r="BB657" s="57"/>
      <c r="BC657" s="57"/>
      <c r="BD657" s="57"/>
      <c r="BE657" s="57"/>
      <c r="BF657" s="57"/>
      <c r="BG657" s="57"/>
      <c r="BH657" s="57"/>
      <c r="BI657" s="57"/>
      <c r="BJ657" s="57"/>
      <c r="BK657" s="57"/>
      <c r="BL657" s="58"/>
      <c r="BM657" s="59"/>
      <c r="BN657" s="60"/>
      <c r="BO657" s="61"/>
      <c r="BP657" s="61"/>
      <c r="BQ657" s="61"/>
      <c r="BR657" s="61"/>
    </row>
    <row r="658" ht="12.75" customHeight="1">
      <c r="A658" s="1"/>
      <c r="B658" s="55"/>
      <c r="C658" s="56"/>
      <c r="D658" s="56"/>
      <c r="E658" s="56"/>
      <c r="F658" s="57"/>
      <c r="G658" s="58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  <c r="AW658" s="57"/>
      <c r="AX658" s="57"/>
      <c r="AY658" s="57"/>
      <c r="AZ658" s="57"/>
      <c r="BA658" s="57"/>
      <c r="BB658" s="57"/>
      <c r="BC658" s="57"/>
      <c r="BD658" s="57"/>
      <c r="BE658" s="57"/>
      <c r="BF658" s="57"/>
      <c r="BG658" s="57"/>
      <c r="BH658" s="57"/>
      <c r="BI658" s="57"/>
      <c r="BJ658" s="57"/>
      <c r="BK658" s="57"/>
      <c r="BL658" s="58"/>
      <c r="BM658" s="59"/>
      <c r="BN658" s="60"/>
      <c r="BO658" s="61"/>
      <c r="BP658" s="61"/>
      <c r="BQ658" s="61"/>
      <c r="BR658" s="61"/>
    </row>
    <row r="659" ht="12.75" customHeight="1">
      <c r="A659" s="1"/>
      <c r="B659" s="55"/>
      <c r="C659" s="56"/>
      <c r="D659" s="56"/>
      <c r="E659" s="56"/>
      <c r="F659" s="57"/>
      <c r="G659" s="58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  <c r="AW659" s="57"/>
      <c r="AX659" s="57"/>
      <c r="AY659" s="57"/>
      <c r="AZ659" s="57"/>
      <c r="BA659" s="57"/>
      <c r="BB659" s="57"/>
      <c r="BC659" s="57"/>
      <c r="BD659" s="57"/>
      <c r="BE659" s="57"/>
      <c r="BF659" s="57"/>
      <c r="BG659" s="57"/>
      <c r="BH659" s="57"/>
      <c r="BI659" s="57"/>
      <c r="BJ659" s="57"/>
      <c r="BK659" s="57"/>
      <c r="BL659" s="58"/>
      <c r="BM659" s="59"/>
      <c r="BN659" s="60"/>
      <c r="BO659" s="61"/>
      <c r="BP659" s="61"/>
      <c r="BQ659" s="61"/>
      <c r="BR659" s="61"/>
    </row>
    <row r="660" ht="12.75" customHeight="1">
      <c r="A660" s="1"/>
      <c r="B660" s="55"/>
      <c r="C660" s="56"/>
      <c r="D660" s="56"/>
      <c r="E660" s="56"/>
      <c r="F660" s="57"/>
      <c r="G660" s="58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  <c r="AW660" s="57"/>
      <c r="AX660" s="57"/>
      <c r="AY660" s="57"/>
      <c r="AZ660" s="57"/>
      <c r="BA660" s="57"/>
      <c r="BB660" s="57"/>
      <c r="BC660" s="57"/>
      <c r="BD660" s="57"/>
      <c r="BE660" s="57"/>
      <c r="BF660" s="57"/>
      <c r="BG660" s="57"/>
      <c r="BH660" s="57"/>
      <c r="BI660" s="57"/>
      <c r="BJ660" s="57"/>
      <c r="BK660" s="57"/>
      <c r="BL660" s="58"/>
      <c r="BM660" s="59"/>
      <c r="BN660" s="60"/>
      <c r="BO660" s="61"/>
      <c r="BP660" s="61"/>
      <c r="BQ660" s="61"/>
      <c r="BR660" s="61"/>
    </row>
    <row r="661" ht="12.75" customHeight="1">
      <c r="A661" s="1"/>
      <c r="B661" s="55"/>
      <c r="C661" s="56"/>
      <c r="D661" s="56"/>
      <c r="E661" s="56"/>
      <c r="F661" s="57"/>
      <c r="G661" s="58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  <c r="AW661" s="57"/>
      <c r="AX661" s="57"/>
      <c r="AY661" s="57"/>
      <c r="AZ661" s="57"/>
      <c r="BA661" s="57"/>
      <c r="BB661" s="57"/>
      <c r="BC661" s="57"/>
      <c r="BD661" s="57"/>
      <c r="BE661" s="57"/>
      <c r="BF661" s="57"/>
      <c r="BG661" s="57"/>
      <c r="BH661" s="57"/>
      <c r="BI661" s="57"/>
      <c r="BJ661" s="57"/>
      <c r="BK661" s="57"/>
      <c r="BL661" s="58"/>
      <c r="BM661" s="59"/>
      <c r="BN661" s="60"/>
      <c r="BO661" s="61"/>
      <c r="BP661" s="61"/>
      <c r="BQ661" s="61"/>
      <c r="BR661" s="61"/>
    </row>
    <row r="662" ht="12.75" customHeight="1">
      <c r="A662" s="1"/>
      <c r="B662" s="55"/>
      <c r="C662" s="56"/>
      <c r="D662" s="56"/>
      <c r="E662" s="56"/>
      <c r="F662" s="57"/>
      <c r="G662" s="58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AZ662" s="57"/>
      <c r="BA662" s="57"/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  <c r="BL662" s="58"/>
      <c r="BM662" s="59"/>
      <c r="BN662" s="60"/>
      <c r="BO662" s="61"/>
      <c r="BP662" s="61"/>
      <c r="BQ662" s="61"/>
      <c r="BR662" s="61"/>
    </row>
    <row r="663" ht="12.75" customHeight="1">
      <c r="A663" s="1"/>
      <c r="B663" s="55"/>
      <c r="C663" s="56"/>
      <c r="D663" s="56"/>
      <c r="E663" s="56"/>
      <c r="F663" s="57"/>
      <c r="G663" s="58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AZ663" s="57"/>
      <c r="BA663" s="57"/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  <c r="BL663" s="58"/>
      <c r="BM663" s="59"/>
      <c r="BN663" s="60"/>
      <c r="BO663" s="61"/>
      <c r="BP663" s="61"/>
      <c r="BQ663" s="61"/>
      <c r="BR663" s="61"/>
    </row>
    <row r="664" ht="12.75" customHeight="1">
      <c r="A664" s="1"/>
      <c r="B664" s="55"/>
      <c r="C664" s="56"/>
      <c r="D664" s="56"/>
      <c r="E664" s="56"/>
      <c r="F664" s="57"/>
      <c r="G664" s="58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AZ664" s="57"/>
      <c r="BA664" s="57"/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  <c r="BL664" s="58"/>
      <c r="BM664" s="59"/>
      <c r="BN664" s="60"/>
      <c r="BO664" s="61"/>
      <c r="BP664" s="61"/>
      <c r="BQ664" s="61"/>
      <c r="BR664" s="61"/>
    </row>
    <row r="665" ht="12.75" customHeight="1">
      <c r="A665" s="1"/>
      <c r="B665" s="55"/>
      <c r="C665" s="56"/>
      <c r="D665" s="56"/>
      <c r="E665" s="56"/>
      <c r="F665" s="57"/>
      <c r="G665" s="58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AZ665" s="57"/>
      <c r="BA665" s="57"/>
      <c r="BB665" s="57"/>
      <c r="BC665" s="57"/>
      <c r="BD665" s="57"/>
      <c r="BE665" s="57"/>
      <c r="BF665" s="57"/>
      <c r="BG665" s="57"/>
      <c r="BH665" s="57"/>
      <c r="BI665" s="57"/>
      <c r="BJ665" s="57"/>
      <c r="BK665" s="57"/>
      <c r="BL665" s="58"/>
      <c r="BM665" s="59"/>
      <c r="BN665" s="60"/>
      <c r="BO665" s="61"/>
      <c r="BP665" s="61"/>
      <c r="BQ665" s="61"/>
      <c r="BR665" s="61"/>
    </row>
    <row r="666" ht="12.75" customHeight="1">
      <c r="A666" s="1"/>
      <c r="B666" s="55"/>
      <c r="C666" s="56"/>
      <c r="D666" s="56"/>
      <c r="E666" s="56"/>
      <c r="F666" s="57"/>
      <c r="G666" s="58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AZ666" s="57"/>
      <c r="BA666" s="57"/>
      <c r="BB666" s="57"/>
      <c r="BC666" s="57"/>
      <c r="BD666" s="57"/>
      <c r="BE666" s="57"/>
      <c r="BF666" s="57"/>
      <c r="BG666" s="57"/>
      <c r="BH666" s="57"/>
      <c r="BI666" s="57"/>
      <c r="BJ666" s="57"/>
      <c r="BK666" s="57"/>
      <c r="BL666" s="58"/>
      <c r="BM666" s="59"/>
      <c r="BN666" s="60"/>
      <c r="BO666" s="61"/>
      <c r="BP666" s="61"/>
      <c r="BQ666" s="61"/>
      <c r="BR666" s="61"/>
    </row>
    <row r="667" ht="12.75" customHeight="1">
      <c r="A667" s="1"/>
      <c r="B667" s="55"/>
      <c r="C667" s="56"/>
      <c r="D667" s="56"/>
      <c r="E667" s="56"/>
      <c r="F667" s="57"/>
      <c r="G667" s="58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  <c r="AW667" s="57"/>
      <c r="AX667" s="57"/>
      <c r="AY667" s="57"/>
      <c r="AZ667" s="57"/>
      <c r="BA667" s="57"/>
      <c r="BB667" s="57"/>
      <c r="BC667" s="57"/>
      <c r="BD667" s="57"/>
      <c r="BE667" s="57"/>
      <c r="BF667" s="57"/>
      <c r="BG667" s="57"/>
      <c r="BH667" s="57"/>
      <c r="BI667" s="57"/>
      <c r="BJ667" s="57"/>
      <c r="BK667" s="57"/>
      <c r="BL667" s="58"/>
      <c r="BM667" s="59"/>
      <c r="BN667" s="60"/>
      <c r="BO667" s="61"/>
      <c r="BP667" s="61"/>
      <c r="BQ667" s="61"/>
      <c r="BR667" s="61"/>
    </row>
    <row r="668" ht="12.75" customHeight="1">
      <c r="A668" s="1"/>
      <c r="B668" s="55"/>
      <c r="C668" s="56"/>
      <c r="D668" s="56"/>
      <c r="E668" s="56"/>
      <c r="F668" s="57"/>
      <c r="G668" s="58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  <c r="AW668" s="57"/>
      <c r="AX668" s="57"/>
      <c r="AY668" s="57"/>
      <c r="AZ668" s="57"/>
      <c r="BA668" s="57"/>
      <c r="BB668" s="57"/>
      <c r="BC668" s="57"/>
      <c r="BD668" s="57"/>
      <c r="BE668" s="57"/>
      <c r="BF668" s="57"/>
      <c r="BG668" s="57"/>
      <c r="BH668" s="57"/>
      <c r="BI668" s="57"/>
      <c r="BJ668" s="57"/>
      <c r="BK668" s="57"/>
      <c r="BL668" s="58"/>
      <c r="BM668" s="59"/>
      <c r="BN668" s="60"/>
      <c r="BO668" s="61"/>
      <c r="BP668" s="61"/>
      <c r="BQ668" s="61"/>
      <c r="BR668" s="61"/>
    </row>
    <row r="669" ht="12.75" customHeight="1">
      <c r="A669" s="1"/>
      <c r="B669" s="55"/>
      <c r="C669" s="56"/>
      <c r="D669" s="56"/>
      <c r="E669" s="56"/>
      <c r="F669" s="57"/>
      <c r="G669" s="58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AZ669" s="57"/>
      <c r="BA669" s="57"/>
      <c r="BB669" s="57"/>
      <c r="BC669" s="57"/>
      <c r="BD669" s="57"/>
      <c r="BE669" s="57"/>
      <c r="BF669" s="57"/>
      <c r="BG669" s="57"/>
      <c r="BH669" s="57"/>
      <c r="BI669" s="57"/>
      <c r="BJ669" s="57"/>
      <c r="BK669" s="57"/>
      <c r="BL669" s="58"/>
      <c r="BM669" s="59"/>
      <c r="BN669" s="60"/>
      <c r="BO669" s="61"/>
      <c r="BP669" s="61"/>
      <c r="BQ669" s="61"/>
      <c r="BR669" s="61"/>
    </row>
    <row r="670" ht="12.75" customHeight="1">
      <c r="A670" s="1"/>
      <c r="B670" s="55"/>
      <c r="C670" s="56"/>
      <c r="D670" s="56"/>
      <c r="E670" s="56"/>
      <c r="F670" s="57"/>
      <c r="G670" s="58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AZ670" s="57"/>
      <c r="BA670" s="57"/>
      <c r="BB670" s="57"/>
      <c r="BC670" s="57"/>
      <c r="BD670" s="57"/>
      <c r="BE670" s="57"/>
      <c r="BF670" s="57"/>
      <c r="BG670" s="57"/>
      <c r="BH670" s="57"/>
      <c r="BI670" s="57"/>
      <c r="BJ670" s="57"/>
      <c r="BK670" s="57"/>
      <c r="BL670" s="58"/>
      <c r="BM670" s="59"/>
      <c r="BN670" s="60"/>
      <c r="BO670" s="61"/>
      <c r="BP670" s="61"/>
      <c r="BQ670" s="61"/>
      <c r="BR670" s="61"/>
    </row>
    <row r="671" ht="12.75" customHeight="1">
      <c r="A671" s="1"/>
      <c r="B671" s="55"/>
      <c r="C671" s="56"/>
      <c r="D671" s="56"/>
      <c r="E671" s="56"/>
      <c r="F671" s="57"/>
      <c r="G671" s="58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  <c r="AW671" s="57"/>
      <c r="AX671" s="57"/>
      <c r="AY671" s="57"/>
      <c r="AZ671" s="57"/>
      <c r="BA671" s="57"/>
      <c r="BB671" s="57"/>
      <c r="BC671" s="57"/>
      <c r="BD671" s="57"/>
      <c r="BE671" s="57"/>
      <c r="BF671" s="57"/>
      <c r="BG671" s="57"/>
      <c r="BH671" s="57"/>
      <c r="BI671" s="57"/>
      <c r="BJ671" s="57"/>
      <c r="BK671" s="57"/>
      <c r="BL671" s="58"/>
      <c r="BM671" s="59"/>
      <c r="BN671" s="60"/>
      <c r="BO671" s="61"/>
      <c r="BP671" s="61"/>
      <c r="BQ671" s="61"/>
      <c r="BR671" s="61"/>
    </row>
    <row r="672" ht="12.75" customHeight="1">
      <c r="A672" s="1"/>
      <c r="B672" s="55"/>
      <c r="C672" s="56"/>
      <c r="D672" s="56"/>
      <c r="E672" s="56"/>
      <c r="F672" s="57"/>
      <c r="G672" s="58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AZ672" s="57"/>
      <c r="BA672" s="57"/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  <c r="BL672" s="58"/>
      <c r="BM672" s="59"/>
      <c r="BN672" s="60"/>
      <c r="BO672" s="61"/>
      <c r="BP672" s="61"/>
      <c r="BQ672" s="61"/>
      <c r="BR672" s="61"/>
    </row>
    <row r="673" ht="12.75" customHeight="1">
      <c r="A673" s="1"/>
      <c r="B673" s="55"/>
      <c r="C673" s="56"/>
      <c r="D673" s="56"/>
      <c r="E673" s="56"/>
      <c r="F673" s="57"/>
      <c r="G673" s="58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AZ673" s="57"/>
      <c r="BA673" s="57"/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  <c r="BL673" s="58"/>
      <c r="BM673" s="59"/>
      <c r="BN673" s="60"/>
      <c r="BO673" s="61"/>
      <c r="BP673" s="61"/>
      <c r="BQ673" s="61"/>
      <c r="BR673" s="61"/>
    </row>
    <row r="674" ht="12.75" customHeight="1">
      <c r="A674" s="1"/>
      <c r="B674" s="55"/>
      <c r="C674" s="56"/>
      <c r="D674" s="56"/>
      <c r="E674" s="56"/>
      <c r="F674" s="57"/>
      <c r="G674" s="58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AZ674" s="57"/>
      <c r="BA674" s="57"/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  <c r="BL674" s="58"/>
      <c r="BM674" s="59"/>
      <c r="BN674" s="60"/>
      <c r="BO674" s="61"/>
      <c r="BP674" s="61"/>
      <c r="BQ674" s="61"/>
      <c r="BR674" s="61"/>
    </row>
    <row r="675" ht="12.75" customHeight="1">
      <c r="A675" s="1"/>
      <c r="B675" s="55"/>
      <c r="C675" s="56"/>
      <c r="D675" s="56"/>
      <c r="E675" s="56"/>
      <c r="F675" s="57"/>
      <c r="G675" s="58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  <c r="AW675" s="57"/>
      <c r="AX675" s="57"/>
      <c r="AY675" s="57"/>
      <c r="AZ675" s="57"/>
      <c r="BA675" s="57"/>
      <c r="BB675" s="57"/>
      <c r="BC675" s="57"/>
      <c r="BD675" s="57"/>
      <c r="BE675" s="57"/>
      <c r="BF675" s="57"/>
      <c r="BG675" s="57"/>
      <c r="BH675" s="57"/>
      <c r="BI675" s="57"/>
      <c r="BJ675" s="57"/>
      <c r="BK675" s="57"/>
      <c r="BL675" s="58"/>
      <c r="BM675" s="59"/>
      <c r="BN675" s="60"/>
      <c r="BO675" s="61"/>
      <c r="BP675" s="61"/>
      <c r="BQ675" s="61"/>
      <c r="BR675" s="61"/>
    </row>
    <row r="676" ht="12.75" customHeight="1">
      <c r="A676" s="1"/>
      <c r="B676" s="55"/>
      <c r="C676" s="56"/>
      <c r="D676" s="56"/>
      <c r="E676" s="56"/>
      <c r="F676" s="57"/>
      <c r="G676" s="58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  <c r="AW676" s="57"/>
      <c r="AX676" s="57"/>
      <c r="AY676" s="57"/>
      <c r="AZ676" s="57"/>
      <c r="BA676" s="57"/>
      <c r="BB676" s="57"/>
      <c r="BC676" s="57"/>
      <c r="BD676" s="57"/>
      <c r="BE676" s="57"/>
      <c r="BF676" s="57"/>
      <c r="BG676" s="57"/>
      <c r="BH676" s="57"/>
      <c r="BI676" s="57"/>
      <c r="BJ676" s="57"/>
      <c r="BK676" s="57"/>
      <c r="BL676" s="58"/>
      <c r="BM676" s="59"/>
      <c r="BN676" s="60"/>
      <c r="BO676" s="61"/>
      <c r="BP676" s="61"/>
      <c r="BQ676" s="61"/>
      <c r="BR676" s="61"/>
    </row>
    <row r="677" ht="12.75" customHeight="1">
      <c r="A677" s="1"/>
      <c r="B677" s="55"/>
      <c r="C677" s="56"/>
      <c r="D677" s="56"/>
      <c r="E677" s="56"/>
      <c r="F677" s="57"/>
      <c r="G677" s="58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  <c r="AW677" s="57"/>
      <c r="AX677" s="57"/>
      <c r="AY677" s="57"/>
      <c r="AZ677" s="57"/>
      <c r="BA677" s="57"/>
      <c r="BB677" s="57"/>
      <c r="BC677" s="57"/>
      <c r="BD677" s="57"/>
      <c r="BE677" s="57"/>
      <c r="BF677" s="57"/>
      <c r="BG677" s="57"/>
      <c r="BH677" s="57"/>
      <c r="BI677" s="57"/>
      <c r="BJ677" s="57"/>
      <c r="BK677" s="57"/>
      <c r="BL677" s="58"/>
      <c r="BM677" s="59"/>
      <c r="BN677" s="60"/>
      <c r="BO677" s="61"/>
      <c r="BP677" s="61"/>
      <c r="BQ677" s="61"/>
      <c r="BR677" s="61"/>
    </row>
    <row r="678" ht="12.75" customHeight="1">
      <c r="A678" s="1"/>
      <c r="B678" s="55"/>
      <c r="C678" s="56"/>
      <c r="D678" s="56"/>
      <c r="E678" s="56"/>
      <c r="F678" s="57"/>
      <c r="G678" s="58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  <c r="AW678" s="57"/>
      <c r="AX678" s="57"/>
      <c r="AY678" s="57"/>
      <c r="AZ678" s="57"/>
      <c r="BA678" s="57"/>
      <c r="BB678" s="57"/>
      <c r="BC678" s="57"/>
      <c r="BD678" s="57"/>
      <c r="BE678" s="57"/>
      <c r="BF678" s="57"/>
      <c r="BG678" s="57"/>
      <c r="BH678" s="57"/>
      <c r="BI678" s="57"/>
      <c r="BJ678" s="57"/>
      <c r="BK678" s="57"/>
      <c r="BL678" s="58"/>
      <c r="BM678" s="59"/>
      <c r="BN678" s="60"/>
      <c r="BO678" s="61"/>
      <c r="BP678" s="61"/>
      <c r="BQ678" s="61"/>
      <c r="BR678" s="61"/>
    </row>
    <row r="679" ht="12.75" customHeight="1">
      <c r="A679" s="1"/>
      <c r="B679" s="55"/>
      <c r="C679" s="56"/>
      <c r="D679" s="56"/>
      <c r="E679" s="56"/>
      <c r="F679" s="57"/>
      <c r="G679" s="58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  <c r="AW679" s="57"/>
      <c r="AX679" s="57"/>
      <c r="AY679" s="57"/>
      <c r="AZ679" s="57"/>
      <c r="BA679" s="57"/>
      <c r="BB679" s="57"/>
      <c r="BC679" s="57"/>
      <c r="BD679" s="57"/>
      <c r="BE679" s="57"/>
      <c r="BF679" s="57"/>
      <c r="BG679" s="57"/>
      <c r="BH679" s="57"/>
      <c r="BI679" s="57"/>
      <c r="BJ679" s="57"/>
      <c r="BK679" s="57"/>
      <c r="BL679" s="58"/>
      <c r="BM679" s="59"/>
      <c r="BN679" s="60"/>
      <c r="BO679" s="61"/>
      <c r="BP679" s="61"/>
      <c r="BQ679" s="61"/>
      <c r="BR679" s="61"/>
    </row>
    <row r="680" ht="12.75" customHeight="1">
      <c r="A680" s="1"/>
      <c r="B680" s="55"/>
      <c r="C680" s="56"/>
      <c r="D680" s="56"/>
      <c r="E680" s="56"/>
      <c r="F680" s="57"/>
      <c r="G680" s="58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  <c r="AW680" s="57"/>
      <c r="AX680" s="57"/>
      <c r="AY680" s="57"/>
      <c r="AZ680" s="57"/>
      <c r="BA680" s="57"/>
      <c r="BB680" s="57"/>
      <c r="BC680" s="57"/>
      <c r="BD680" s="57"/>
      <c r="BE680" s="57"/>
      <c r="BF680" s="57"/>
      <c r="BG680" s="57"/>
      <c r="BH680" s="57"/>
      <c r="BI680" s="57"/>
      <c r="BJ680" s="57"/>
      <c r="BK680" s="57"/>
      <c r="BL680" s="58"/>
      <c r="BM680" s="59"/>
      <c r="BN680" s="60"/>
      <c r="BO680" s="61"/>
      <c r="BP680" s="61"/>
      <c r="BQ680" s="61"/>
      <c r="BR680" s="61"/>
    </row>
    <row r="681" ht="12.75" customHeight="1">
      <c r="A681" s="1"/>
      <c r="B681" s="55"/>
      <c r="C681" s="56"/>
      <c r="D681" s="56"/>
      <c r="E681" s="56"/>
      <c r="F681" s="57"/>
      <c r="G681" s="58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  <c r="AW681" s="57"/>
      <c r="AX681" s="57"/>
      <c r="AY681" s="57"/>
      <c r="AZ681" s="57"/>
      <c r="BA681" s="57"/>
      <c r="BB681" s="57"/>
      <c r="BC681" s="57"/>
      <c r="BD681" s="57"/>
      <c r="BE681" s="57"/>
      <c r="BF681" s="57"/>
      <c r="BG681" s="57"/>
      <c r="BH681" s="57"/>
      <c r="BI681" s="57"/>
      <c r="BJ681" s="57"/>
      <c r="BK681" s="57"/>
      <c r="BL681" s="58"/>
      <c r="BM681" s="59"/>
      <c r="BN681" s="60"/>
      <c r="BO681" s="61"/>
      <c r="BP681" s="61"/>
      <c r="BQ681" s="61"/>
      <c r="BR681" s="61"/>
    </row>
    <row r="682" ht="12.75" customHeight="1">
      <c r="A682" s="1"/>
      <c r="B682" s="55"/>
      <c r="C682" s="56"/>
      <c r="D682" s="56"/>
      <c r="E682" s="56"/>
      <c r="F682" s="57"/>
      <c r="G682" s="58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  <c r="AW682" s="57"/>
      <c r="AX682" s="57"/>
      <c r="AY682" s="57"/>
      <c r="AZ682" s="57"/>
      <c r="BA682" s="57"/>
      <c r="BB682" s="57"/>
      <c r="BC682" s="57"/>
      <c r="BD682" s="57"/>
      <c r="BE682" s="57"/>
      <c r="BF682" s="57"/>
      <c r="BG682" s="57"/>
      <c r="BH682" s="57"/>
      <c r="BI682" s="57"/>
      <c r="BJ682" s="57"/>
      <c r="BK682" s="57"/>
      <c r="BL682" s="58"/>
      <c r="BM682" s="59"/>
      <c r="BN682" s="60"/>
      <c r="BO682" s="61"/>
      <c r="BP682" s="61"/>
      <c r="BQ682" s="61"/>
      <c r="BR682" s="61"/>
    </row>
    <row r="683" ht="12.75" customHeight="1">
      <c r="A683" s="1"/>
      <c r="B683" s="55"/>
      <c r="C683" s="56"/>
      <c r="D683" s="56"/>
      <c r="E683" s="56"/>
      <c r="F683" s="57"/>
      <c r="G683" s="58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  <c r="AW683" s="57"/>
      <c r="AX683" s="57"/>
      <c r="AY683" s="57"/>
      <c r="AZ683" s="57"/>
      <c r="BA683" s="57"/>
      <c r="BB683" s="57"/>
      <c r="BC683" s="57"/>
      <c r="BD683" s="57"/>
      <c r="BE683" s="57"/>
      <c r="BF683" s="57"/>
      <c r="BG683" s="57"/>
      <c r="BH683" s="57"/>
      <c r="BI683" s="57"/>
      <c r="BJ683" s="57"/>
      <c r="BK683" s="57"/>
      <c r="BL683" s="58"/>
      <c r="BM683" s="59"/>
      <c r="BN683" s="60"/>
      <c r="BO683" s="61"/>
      <c r="BP683" s="61"/>
      <c r="BQ683" s="61"/>
      <c r="BR683" s="61"/>
    </row>
    <row r="684" ht="12.75" customHeight="1">
      <c r="A684" s="1"/>
      <c r="B684" s="55"/>
      <c r="C684" s="56"/>
      <c r="D684" s="56"/>
      <c r="E684" s="56"/>
      <c r="F684" s="57"/>
      <c r="G684" s="58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  <c r="AW684" s="57"/>
      <c r="AX684" s="57"/>
      <c r="AY684" s="57"/>
      <c r="AZ684" s="57"/>
      <c r="BA684" s="57"/>
      <c r="BB684" s="57"/>
      <c r="BC684" s="57"/>
      <c r="BD684" s="57"/>
      <c r="BE684" s="57"/>
      <c r="BF684" s="57"/>
      <c r="BG684" s="57"/>
      <c r="BH684" s="57"/>
      <c r="BI684" s="57"/>
      <c r="BJ684" s="57"/>
      <c r="BK684" s="57"/>
      <c r="BL684" s="58"/>
      <c r="BM684" s="59"/>
      <c r="BN684" s="60"/>
      <c r="BO684" s="61"/>
      <c r="BP684" s="61"/>
      <c r="BQ684" s="61"/>
      <c r="BR684" s="61"/>
    </row>
    <row r="685" ht="12.75" customHeight="1">
      <c r="A685" s="1"/>
      <c r="B685" s="55"/>
      <c r="C685" s="56"/>
      <c r="D685" s="56"/>
      <c r="E685" s="56"/>
      <c r="F685" s="57"/>
      <c r="G685" s="58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  <c r="AW685" s="57"/>
      <c r="AX685" s="57"/>
      <c r="AY685" s="57"/>
      <c r="AZ685" s="57"/>
      <c r="BA685" s="57"/>
      <c r="BB685" s="57"/>
      <c r="BC685" s="57"/>
      <c r="BD685" s="57"/>
      <c r="BE685" s="57"/>
      <c r="BF685" s="57"/>
      <c r="BG685" s="57"/>
      <c r="BH685" s="57"/>
      <c r="BI685" s="57"/>
      <c r="BJ685" s="57"/>
      <c r="BK685" s="57"/>
      <c r="BL685" s="58"/>
      <c r="BM685" s="59"/>
      <c r="BN685" s="60"/>
      <c r="BO685" s="61"/>
      <c r="BP685" s="61"/>
      <c r="BQ685" s="61"/>
      <c r="BR685" s="61"/>
    </row>
    <row r="686" ht="12.75" customHeight="1">
      <c r="A686" s="1"/>
      <c r="B686" s="55"/>
      <c r="C686" s="56"/>
      <c r="D686" s="56"/>
      <c r="E686" s="56"/>
      <c r="F686" s="57"/>
      <c r="G686" s="58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  <c r="AW686" s="57"/>
      <c r="AX686" s="57"/>
      <c r="AY686" s="57"/>
      <c r="AZ686" s="57"/>
      <c r="BA686" s="57"/>
      <c r="BB686" s="57"/>
      <c r="BC686" s="57"/>
      <c r="BD686" s="57"/>
      <c r="BE686" s="57"/>
      <c r="BF686" s="57"/>
      <c r="BG686" s="57"/>
      <c r="BH686" s="57"/>
      <c r="BI686" s="57"/>
      <c r="BJ686" s="57"/>
      <c r="BK686" s="57"/>
      <c r="BL686" s="58"/>
      <c r="BM686" s="59"/>
      <c r="BN686" s="60"/>
      <c r="BO686" s="61"/>
      <c r="BP686" s="61"/>
      <c r="BQ686" s="61"/>
      <c r="BR686" s="61"/>
    </row>
    <row r="687" ht="12.75" customHeight="1">
      <c r="A687" s="1"/>
      <c r="B687" s="55"/>
      <c r="C687" s="56"/>
      <c r="D687" s="56"/>
      <c r="E687" s="56"/>
      <c r="F687" s="57"/>
      <c r="G687" s="58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  <c r="AW687" s="57"/>
      <c r="AX687" s="57"/>
      <c r="AY687" s="57"/>
      <c r="AZ687" s="57"/>
      <c r="BA687" s="57"/>
      <c r="BB687" s="57"/>
      <c r="BC687" s="57"/>
      <c r="BD687" s="57"/>
      <c r="BE687" s="57"/>
      <c r="BF687" s="57"/>
      <c r="BG687" s="57"/>
      <c r="BH687" s="57"/>
      <c r="BI687" s="57"/>
      <c r="BJ687" s="57"/>
      <c r="BK687" s="57"/>
      <c r="BL687" s="58"/>
      <c r="BM687" s="59"/>
      <c r="BN687" s="60"/>
      <c r="BO687" s="61"/>
      <c r="BP687" s="61"/>
      <c r="BQ687" s="61"/>
      <c r="BR687" s="61"/>
    </row>
    <row r="688" ht="12.75" customHeight="1">
      <c r="A688" s="1"/>
      <c r="B688" s="55"/>
      <c r="C688" s="56"/>
      <c r="D688" s="56"/>
      <c r="E688" s="56"/>
      <c r="F688" s="57"/>
      <c r="G688" s="58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  <c r="AW688" s="57"/>
      <c r="AX688" s="57"/>
      <c r="AY688" s="57"/>
      <c r="AZ688" s="57"/>
      <c r="BA688" s="57"/>
      <c r="BB688" s="57"/>
      <c r="BC688" s="57"/>
      <c r="BD688" s="57"/>
      <c r="BE688" s="57"/>
      <c r="BF688" s="57"/>
      <c r="BG688" s="57"/>
      <c r="BH688" s="57"/>
      <c r="BI688" s="57"/>
      <c r="BJ688" s="57"/>
      <c r="BK688" s="57"/>
      <c r="BL688" s="58"/>
      <c r="BM688" s="59"/>
      <c r="BN688" s="60"/>
      <c r="BO688" s="61"/>
      <c r="BP688" s="61"/>
      <c r="BQ688" s="61"/>
      <c r="BR688" s="61"/>
    </row>
    <row r="689" ht="12.75" customHeight="1">
      <c r="A689" s="1"/>
      <c r="B689" s="55"/>
      <c r="C689" s="56"/>
      <c r="D689" s="56"/>
      <c r="E689" s="56"/>
      <c r="F689" s="57"/>
      <c r="G689" s="58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  <c r="AW689" s="57"/>
      <c r="AX689" s="57"/>
      <c r="AY689" s="57"/>
      <c r="AZ689" s="57"/>
      <c r="BA689" s="57"/>
      <c r="BB689" s="57"/>
      <c r="BC689" s="57"/>
      <c r="BD689" s="57"/>
      <c r="BE689" s="57"/>
      <c r="BF689" s="57"/>
      <c r="BG689" s="57"/>
      <c r="BH689" s="57"/>
      <c r="BI689" s="57"/>
      <c r="BJ689" s="57"/>
      <c r="BK689" s="57"/>
      <c r="BL689" s="58"/>
      <c r="BM689" s="59"/>
      <c r="BN689" s="60"/>
      <c r="BO689" s="61"/>
      <c r="BP689" s="61"/>
      <c r="BQ689" s="61"/>
      <c r="BR689" s="61"/>
    </row>
    <row r="690" ht="12.75" customHeight="1">
      <c r="A690" s="1"/>
      <c r="B690" s="55"/>
      <c r="C690" s="56"/>
      <c r="D690" s="56"/>
      <c r="E690" s="56"/>
      <c r="F690" s="57"/>
      <c r="G690" s="58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  <c r="AW690" s="57"/>
      <c r="AX690" s="57"/>
      <c r="AY690" s="57"/>
      <c r="AZ690" s="57"/>
      <c r="BA690" s="57"/>
      <c r="BB690" s="57"/>
      <c r="BC690" s="57"/>
      <c r="BD690" s="57"/>
      <c r="BE690" s="57"/>
      <c r="BF690" s="57"/>
      <c r="BG690" s="57"/>
      <c r="BH690" s="57"/>
      <c r="BI690" s="57"/>
      <c r="BJ690" s="57"/>
      <c r="BK690" s="57"/>
      <c r="BL690" s="58"/>
      <c r="BM690" s="59"/>
      <c r="BN690" s="60"/>
      <c r="BO690" s="61"/>
      <c r="BP690" s="61"/>
      <c r="BQ690" s="61"/>
      <c r="BR690" s="61"/>
    </row>
    <row r="691" ht="12.75" customHeight="1">
      <c r="A691" s="1"/>
      <c r="B691" s="55"/>
      <c r="C691" s="56"/>
      <c r="D691" s="56"/>
      <c r="E691" s="56"/>
      <c r="F691" s="57"/>
      <c r="G691" s="58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  <c r="AW691" s="57"/>
      <c r="AX691" s="57"/>
      <c r="AY691" s="57"/>
      <c r="AZ691" s="57"/>
      <c r="BA691" s="57"/>
      <c r="BB691" s="57"/>
      <c r="BC691" s="57"/>
      <c r="BD691" s="57"/>
      <c r="BE691" s="57"/>
      <c r="BF691" s="57"/>
      <c r="BG691" s="57"/>
      <c r="BH691" s="57"/>
      <c r="BI691" s="57"/>
      <c r="BJ691" s="57"/>
      <c r="BK691" s="57"/>
      <c r="BL691" s="58"/>
      <c r="BM691" s="59"/>
      <c r="BN691" s="60"/>
      <c r="BO691" s="61"/>
      <c r="BP691" s="61"/>
      <c r="BQ691" s="61"/>
      <c r="BR691" s="61"/>
    </row>
    <row r="692" ht="12.75" customHeight="1">
      <c r="A692" s="1"/>
      <c r="B692" s="55"/>
      <c r="C692" s="56"/>
      <c r="D692" s="56"/>
      <c r="E692" s="56"/>
      <c r="F692" s="57"/>
      <c r="G692" s="58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  <c r="AW692" s="57"/>
      <c r="AX692" s="57"/>
      <c r="AY692" s="57"/>
      <c r="AZ692" s="57"/>
      <c r="BA692" s="57"/>
      <c r="BB692" s="57"/>
      <c r="BC692" s="57"/>
      <c r="BD692" s="57"/>
      <c r="BE692" s="57"/>
      <c r="BF692" s="57"/>
      <c r="BG692" s="57"/>
      <c r="BH692" s="57"/>
      <c r="BI692" s="57"/>
      <c r="BJ692" s="57"/>
      <c r="BK692" s="57"/>
      <c r="BL692" s="58"/>
      <c r="BM692" s="59"/>
      <c r="BN692" s="60"/>
      <c r="BO692" s="61"/>
      <c r="BP692" s="61"/>
      <c r="BQ692" s="61"/>
      <c r="BR692" s="61"/>
    </row>
    <row r="693" ht="12.75" customHeight="1">
      <c r="A693" s="1"/>
      <c r="B693" s="55"/>
      <c r="C693" s="56"/>
      <c r="D693" s="56"/>
      <c r="E693" s="56"/>
      <c r="F693" s="57"/>
      <c r="G693" s="58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  <c r="AW693" s="57"/>
      <c r="AX693" s="57"/>
      <c r="AY693" s="57"/>
      <c r="AZ693" s="57"/>
      <c r="BA693" s="57"/>
      <c r="BB693" s="57"/>
      <c r="BC693" s="57"/>
      <c r="BD693" s="57"/>
      <c r="BE693" s="57"/>
      <c r="BF693" s="57"/>
      <c r="BG693" s="57"/>
      <c r="BH693" s="57"/>
      <c r="BI693" s="57"/>
      <c r="BJ693" s="57"/>
      <c r="BK693" s="57"/>
      <c r="BL693" s="58"/>
      <c r="BM693" s="59"/>
      <c r="BN693" s="60"/>
      <c r="BO693" s="61"/>
      <c r="BP693" s="61"/>
      <c r="BQ693" s="61"/>
      <c r="BR693" s="61"/>
    </row>
    <row r="694" ht="12.75" customHeight="1">
      <c r="A694" s="1"/>
      <c r="B694" s="55"/>
      <c r="C694" s="56"/>
      <c r="D694" s="56"/>
      <c r="E694" s="56"/>
      <c r="F694" s="57"/>
      <c r="G694" s="58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  <c r="AW694" s="57"/>
      <c r="AX694" s="57"/>
      <c r="AY694" s="57"/>
      <c r="AZ694" s="57"/>
      <c r="BA694" s="57"/>
      <c r="BB694" s="57"/>
      <c r="BC694" s="57"/>
      <c r="BD694" s="57"/>
      <c r="BE694" s="57"/>
      <c r="BF694" s="57"/>
      <c r="BG694" s="57"/>
      <c r="BH694" s="57"/>
      <c r="BI694" s="57"/>
      <c r="BJ694" s="57"/>
      <c r="BK694" s="57"/>
      <c r="BL694" s="58"/>
      <c r="BM694" s="59"/>
      <c r="BN694" s="60"/>
      <c r="BO694" s="61"/>
      <c r="BP694" s="61"/>
      <c r="BQ694" s="61"/>
      <c r="BR694" s="61"/>
    </row>
    <row r="695" ht="12.75" customHeight="1">
      <c r="A695" s="1"/>
      <c r="B695" s="55"/>
      <c r="C695" s="56"/>
      <c r="D695" s="56"/>
      <c r="E695" s="56"/>
      <c r="F695" s="57"/>
      <c r="G695" s="58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  <c r="AW695" s="57"/>
      <c r="AX695" s="57"/>
      <c r="AY695" s="57"/>
      <c r="AZ695" s="57"/>
      <c r="BA695" s="57"/>
      <c r="BB695" s="57"/>
      <c r="BC695" s="57"/>
      <c r="BD695" s="57"/>
      <c r="BE695" s="57"/>
      <c r="BF695" s="57"/>
      <c r="BG695" s="57"/>
      <c r="BH695" s="57"/>
      <c r="BI695" s="57"/>
      <c r="BJ695" s="57"/>
      <c r="BK695" s="57"/>
      <c r="BL695" s="58"/>
      <c r="BM695" s="59"/>
      <c r="BN695" s="60"/>
      <c r="BO695" s="61"/>
      <c r="BP695" s="61"/>
      <c r="BQ695" s="61"/>
      <c r="BR695" s="61"/>
    </row>
    <row r="696" ht="12.75" customHeight="1">
      <c r="A696" s="1"/>
      <c r="B696" s="55"/>
      <c r="C696" s="56"/>
      <c r="D696" s="56"/>
      <c r="E696" s="56"/>
      <c r="F696" s="57"/>
      <c r="G696" s="58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  <c r="AW696" s="57"/>
      <c r="AX696" s="57"/>
      <c r="AY696" s="57"/>
      <c r="AZ696" s="57"/>
      <c r="BA696" s="57"/>
      <c r="BB696" s="57"/>
      <c r="BC696" s="57"/>
      <c r="BD696" s="57"/>
      <c r="BE696" s="57"/>
      <c r="BF696" s="57"/>
      <c r="BG696" s="57"/>
      <c r="BH696" s="57"/>
      <c r="BI696" s="57"/>
      <c r="BJ696" s="57"/>
      <c r="BK696" s="57"/>
      <c r="BL696" s="58"/>
      <c r="BM696" s="59"/>
      <c r="BN696" s="60"/>
      <c r="BO696" s="61"/>
      <c r="BP696" s="61"/>
      <c r="BQ696" s="61"/>
      <c r="BR696" s="61"/>
    </row>
    <row r="697" ht="12.75" customHeight="1">
      <c r="A697" s="1"/>
      <c r="B697" s="55"/>
      <c r="C697" s="56"/>
      <c r="D697" s="56"/>
      <c r="E697" s="56"/>
      <c r="F697" s="57"/>
      <c r="G697" s="58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  <c r="AW697" s="57"/>
      <c r="AX697" s="57"/>
      <c r="AY697" s="57"/>
      <c r="AZ697" s="57"/>
      <c r="BA697" s="57"/>
      <c r="BB697" s="57"/>
      <c r="BC697" s="57"/>
      <c r="BD697" s="57"/>
      <c r="BE697" s="57"/>
      <c r="BF697" s="57"/>
      <c r="BG697" s="57"/>
      <c r="BH697" s="57"/>
      <c r="BI697" s="57"/>
      <c r="BJ697" s="57"/>
      <c r="BK697" s="57"/>
      <c r="BL697" s="58"/>
      <c r="BM697" s="59"/>
      <c r="BN697" s="60"/>
      <c r="BO697" s="61"/>
      <c r="BP697" s="61"/>
      <c r="BQ697" s="61"/>
      <c r="BR697" s="61"/>
    </row>
    <row r="698" ht="12.75" customHeight="1">
      <c r="A698" s="1"/>
      <c r="B698" s="55"/>
      <c r="C698" s="56"/>
      <c r="D698" s="56"/>
      <c r="E698" s="56"/>
      <c r="F698" s="57"/>
      <c r="G698" s="58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  <c r="AW698" s="57"/>
      <c r="AX698" s="57"/>
      <c r="AY698" s="57"/>
      <c r="AZ698" s="57"/>
      <c r="BA698" s="57"/>
      <c r="BB698" s="57"/>
      <c r="BC698" s="57"/>
      <c r="BD698" s="57"/>
      <c r="BE698" s="57"/>
      <c r="BF698" s="57"/>
      <c r="BG698" s="57"/>
      <c r="BH698" s="57"/>
      <c r="BI698" s="57"/>
      <c r="BJ698" s="57"/>
      <c r="BK698" s="57"/>
      <c r="BL698" s="58"/>
      <c r="BM698" s="59"/>
      <c r="BN698" s="60"/>
      <c r="BO698" s="61"/>
      <c r="BP698" s="61"/>
      <c r="BQ698" s="61"/>
      <c r="BR698" s="61"/>
    </row>
    <row r="699" ht="12.75" customHeight="1">
      <c r="A699" s="1"/>
      <c r="B699" s="55"/>
      <c r="C699" s="56"/>
      <c r="D699" s="56"/>
      <c r="E699" s="56"/>
      <c r="F699" s="57"/>
      <c r="G699" s="58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/>
      <c r="AY699" s="57"/>
      <c r="AZ699" s="57"/>
      <c r="BA699" s="57"/>
      <c r="BB699" s="57"/>
      <c r="BC699" s="57"/>
      <c r="BD699" s="57"/>
      <c r="BE699" s="57"/>
      <c r="BF699" s="57"/>
      <c r="BG699" s="57"/>
      <c r="BH699" s="57"/>
      <c r="BI699" s="57"/>
      <c r="BJ699" s="57"/>
      <c r="BK699" s="57"/>
      <c r="BL699" s="58"/>
      <c r="BM699" s="59"/>
      <c r="BN699" s="60"/>
      <c r="BO699" s="61"/>
      <c r="BP699" s="61"/>
      <c r="BQ699" s="61"/>
      <c r="BR699" s="61"/>
    </row>
    <row r="700" ht="12.75" customHeight="1">
      <c r="A700" s="1"/>
      <c r="B700" s="55"/>
      <c r="C700" s="56"/>
      <c r="D700" s="56"/>
      <c r="E700" s="56"/>
      <c r="F700" s="57"/>
      <c r="G700" s="58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  <c r="AW700" s="57"/>
      <c r="AX700" s="57"/>
      <c r="AY700" s="57"/>
      <c r="AZ700" s="57"/>
      <c r="BA700" s="57"/>
      <c r="BB700" s="57"/>
      <c r="BC700" s="57"/>
      <c r="BD700" s="57"/>
      <c r="BE700" s="57"/>
      <c r="BF700" s="57"/>
      <c r="BG700" s="57"/>
      <c r="BH700" s="57"/>
      <c r="BI700" s="57"/>
      <c r="BJ700" s="57"/>
      <c r="BK700" s="57"/>
      <c r="BL700" s="58"/>
      <c r="BM700" s="59"/>
      <c r="BN700" s="60"/>
      <c r="BO700" s="61"/>
      <c r="BP700" s="61"/>
      <c r="BQ700" s="61"/>
      <c r="BR700" s="61"/>
    </row>
    <row r="701" ht="12.75" customHeight="1">
      <c r="A701" s="1"/>
      <c r="B701" s="55"/>
      <c r="C701" s="56"/>
      <c r="D701" s="56"/>
      <c r="E701" s="56"/>
      <c r="F701" s="57"/>
      <c r="G701" s="58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  <c r="AW701" s="57"/>
      <c r="AX701" s="57"/>
      <c r="AY701" s="57"/>
      <c r="AZ701" s="57"/>
      <c r="BA701" s="57"/>
      <c r="BB701" s="57"/>
      <c r="BC701" s="57"/>
      <c r="BD701" s="57"/>
      <c r="BE701" s="57"/>
      <c r="BF701" s="57"/>
      <c r="BG701" s="57"/>
      <c r="BH701" s="57"/>
      <c r="BI701" s="57"/>
      <c r="BJ701" s="57"/>
      <c r="BK701" s="57"/>
      <c r="BL701" s="58"/>
      <c r="BM701" s="59"/>
      <c r="BN701" s="60"/>
      <c r="BO701" s="61"/>
      <c r="BP701" s="61"/>
      <c r="BQ701" s="61"/>
      <c r="BR701" s="61"/>
    </row>
    <row r="702" ht="12.75" customHeight="1">
      <c r="A702" s="1"/>
      <c r="B702" s="55"/>
      <c r="C702" s="56"/>
      <c r="D702" s="56"/>
      <c r="E702" s="56"/>
      <c r="F702" s="57"/>
      <c r="G702" s="58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  <c r="AW702" s="57"/>
      <c r="AX702" s="57"/>
      <c r="AY702" s="57"/>
      <c r="AZ702" s="57"/>
      <c r="BA702" s="57"/>
      <c r="BB702" s="57"/>
      <c r="BC702" s="57"/>
      <c r="BD702" s="57"/>
      <c r="BE702" s="57"/>
      <c r="BF702" s="57"/>
      <c r="BG702" s="57"/>
      <c r="BH702" s="57"/>
      <c r="BI702" s="57"/>
      <c r="BJ702" s="57"/>
      <c r="BK702" s="57"/>
      <c r="BL702" s="58"/>
      <c r="BM702" s="59"/>
      <c r="BN702" s="60"/>
      <c r="BO702" s="61"/>
      <c r="BP702" s="61"/>
      <c r="BQ702" s="61"/>
      <c r="BR702" s="61"/>
    </row>
    <row r="703" ht="12.75" customHeight="1">
      <c r="A703" s="1"/>
      <c r="B703" s="55"/>
      <c r="C703" s="56"/>
      <c r="D703" s="56"/>
      <c r="E703" s="56"/>
      <c r="F703" s="57"/>
      <c r="G703" s="58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  <c r="AW703" s="57"/>
      <c r="AX703" s="57"/>
      <c r="AY703" s="57"/>
      <c r="AZ703" s="57"/>
      <c r="BA703" s="57"/>
      <c r="BB703" s="57"/>
      <c r="BC703" s="57"/>
      <c r="BD703" s="57"/>
      <c r="BE703" s="57"/>
      <c r="BF703" s="57"/>
      <c r="BG703" s="57"/>
      <c r="BH703" s="57"/>
      <c r="BI703" s="57"/>
      <c r="BJ703" s="57"/>
      <c r="BK703" s="57"/>
      <c r="BL703" s="58"/>
      <c r="BM703" s="59"/>
      <c r="BN703" s="60"/>
      <c r="BO703" s="61"/>
      <c r="BP703" s="61"/>
      <c r="BQ703" s="61"/>
      <c r="BR703" s="61"/>
    </row>
    <row r="704" ht="12.75" customHeight="1">
      <c r="A704" s="1"/>
      <c r="B704" s="55"/>
      <c r="C704" s="56"/>
      <c r="D704" s="56"/>
      <c r="E704" s="56"/>
      <c r="F704" s="57"/>
      <c r="G704" s="58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  <c r="AW704" s="57"/>
      <c r="AX704" s="57"/>
      <c r="AY704" s="57"/>
      <c r="AZ704" s="57"/>
      <c r="BA704" s="57"/>
      <c r="BB704" s="57"/>
      <c r="BC704" s="57"/>
      <c r="BD704" s="57"/>
      <c r="BE704" s="57"/>
      <c r="BF704" s="57"/>
      <c r="BG704" s="57"/>
      <c r="BH704" s="57"/>
      <c r="BI704" s="57"/>
      <c r="BJ704" s="57"/>
      <c r="BK704" s="57"/>
      <c r="BL704" s="58"/>
      <c r="BM704" s="59"/>
      <c r="BN704" s="60"/>
      <c r="BO704" s="61"/>
      <c r="BP704" s="61"/>
      <c r="BQ704" s="61"/>
      <c r="BR704" s="61"/>
    </row>
    <row r="705" ht="12.75" customHeight="1">
      <c r="A705" s="1"/>
      <c r="B705" s="55"/>
      <c r="C705" s="56"/>
      <c r="D705" s="56"/>
      <c r="E705" s="56"/>
      <c r="F705" s="57"/>
      <c r="G705" s="58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  <c r="AW705" s="57"/>
      <c r="AX705" s="57"/>
      <c r="AY705" s="57"/>
      <c r="AZ705" s="57"/>
      <c r="BA705" s="57"/>
      <c r="BB705" s="57"/>
      <c r="BC705" s="57"/>
      <c r="BD705" s="57"/>
      <c r="BE705" s="57"/>
      <c r="BF705" s="57"/>
      <c r="BG705" s="57"/>
      <c r="BH705" s="57"/>
      <c r="BI705" s="57"/>
      <c r="BJ705" s="57"/>
      <c r="BK705" s="57"/>
      <c r="BL705" s="58"/>
      <c r="BM705" s="59"/>
      <c r="BN705" s="60"/>
      <c r="BO705" s="61"/>
      <c r="BP705" s="61"/>
      <c r="BQ705" s="61"/>
      <c r="BR705" s="61"/>
    </row>
    <row r="706" ht="12.75" customHeight="1">
      <c r="A706" s="1"/>
      <c r="B706" s="55"/>
      <c r="C706" s="56"/>
      <c r="D706" s="56"/>
      <c r="E706" s="56"/>
      <c r="F706" s="57"/>
      <c r="G706" s="58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  <c r="AW706" s="57"/>
      <c r="AX706" s="57"/>
      <c r="AY706" s="57"/>
      <c r="AZ706" s="57"/>
      <c r="BA706" s="57"/>
      <c r="BB706" s="57"/>
      <c r="BC706" s="57"/>
      <c r="BD706" s="57"/>
      <c r="BE706" s="57"/>
      <c r="BF706" s="57"/>
      <c r="BG706" s="57"/>
      <c r="BH706" s="57"/>
      <c r="BI706" s="57"/>
      <c r="BJ706" s="57"/>
      <c r="BK706" s="57"/>
      <c r="BL706" s="58"/>
      <c r="BM706" s="59"/>
      <c r="BN706" s="60"/>
      <c r="BO706" s="61"/>
      <c r="BP706" s="61"/>
      <c r="BQ706" s="61"/>
      <c r="BR706" s="61"/>
    </row>
    <row r="707" ht="12.75" customHeight="1">
      <c r="A707" s="1"/>
      <c r="B707" s="55"/>
      <c r="C707" s="56"/>
      <c r="D707" s="56"/>
      <c r="E707" s="56"/>
      <c r="F707" s="57"/>
      <c r="G707" s="58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  <c r="AW707" s="57"/>
      <c r="AX707" s="57"/>
      <c r="AY707" s="57"/>
      <c r="AZ707" s="57"/>
      <c r="BA707" s="57"/>
      <c r="BB707" s="57"/>
      <c r="BC707" s="57"/>
      <c r="BD707" s="57"/>
      <c r="BE707" s="57"/>
      <c r="BF707" s="57"/>
      <c r="BG707" s="57"/>
      <c r="BH707" s="57"/>
      <c r="BI707" s="57"/>
      <c r="BJ707" s="57"/>
      <c r="BK707" s="57"/>
      <c r="BL707" s="58"/>
      <c r="BM707" s="59"/>
      <c r="BN707" s="60"/>
      <c r="BO707" s="61"/>
      <c r="BP707" s="61"/>
      <c r="BQ707" s="61"/>
      <c r="BR707" s="61"/>
    </row>
    <row r="708" ht="12.75" customHeight="1">
      <c r="A708" s="1"/>
      <c r="B708" s="55"/>
      <c r="C708" s="56"/>
      <c r="D708" s="56"/>
      <c r="E708" s="56"/>
      <c r="F708" s="57"/>
      <c r="G708" s="58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  <c r="AW708" s="57"/>
      <c r="AX708" s="57"/>
      <c r="AY708" s="57"/>
      <c r="AZ708" s="57"/>
      <c r="BA708" s="57"/>
      <c r="BB708" s="57"/>
      <c r="BC708" s="57"/>
      <c r="BD708" s="57"/>
      <c r="BE708" s="57"/>
      <c r="BF708" s="57"/>
      <c r="BG708" s="57"/>
      <c r="BH708" s="57"/>
      <c r="BI708" s="57"/>
      <c r="BJ708" s="57"/>
      <c r="BK708" s="57"/>
      <c r="BL708" s="58"/>
      <c r="BM708" s="59"/>
      <c r="BN708" s="60"/>
      <c r="BO708" s="61"/>
      <c r="BP708" s="61"/>
      <c r="BQ708" s="61"/>
      <c r="BR708" s="61"/>
    </row>
    <row r="709" ht="12.75" customHeight="1">
      <c r="A709" s="1"/>
      <c r="B709" s="55"/>
      <c r="C709" s="56"/>
      <c r="D709" s="56"/>
      <c r="E709" s="56"/>
      <c r="F709" s="57"/>
      <c r="G709" s="58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  <c r="AW709" s="57"/>
      <c r="AX709" s="57"/>
      <c r="AY709" s="57"/>
      <c r="AZ709" s="57"/>
      <c r="BA709" s="57"/>
      <c r="BB709" s="57"/>
      <c r="BC709" s="57"/>
      <c r="BD709" s="57"/>
      <c r="BE709" s="57"/>
      <c r="BF709" s="57"/>
      <c r="BG709" s="57"/>
      <c r="BH709" s="57"/>
      <c r="BI709" s="57"/>
      <c r="BJ709" s="57"/>
      <c r="BK709" s="57"/>
      <c r="BL709" s="58"/>
      <c r="BM709" s="59"/>
      <c r="BN709" s="60"/>
      <c r="BO709" s="61"/>
      <c r="BP709" s="61"/>
      <c r="BQ709" s="61"/>
      <c r="BR709" s="61"/>
    </row>
    <row r="710" ht="12.75" customHeight="1">
      <c r="A710" s="1"/>
      <c r="B710" s="55"/>
      <c r="C710" s="56"/>
      <c r="D710" s="56"/>
      <c r="E710" s="56"/>
      <c r="F710" s="57"/>
      <c r="G710" s="58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  <c r="AW710" s="57"/>
      <c r="AX710" s="57"/>
      <c r="AY710" s="57"/>
      <c r="AZ710" s="57"/>
      <c r="BA710" s="57"/>
      <c r="BB710" s="57"/>
      <c r="BC710" s="57"/>
      <c r="BD710" s="57"/>
      <c r="BE710" s="57"/>
      <c r="BF710" s="57"/>
      <c r="BG710" s="57"/>
      <c r="BH710" s="57"/>
      <c r="BI710" s="57"/>
      <c r="BJ710" s="57"/>
      <c r="BK710" s="57"/>
      <c r="BL710" s="58"/>
      <c r="BM710" s="59"/>
      <c r="BN710" s="60"/>
      <c r="BO710" s="61"/>
      <c r="BP710" s="61"/>
      <c r="BQ710" s="61"/>
      <c r="BR710" s="61"/>
    </row>
    <row r="711" ht="12.75" customHeight="1">
      <c r="A711" s="1"/>
      <c r="B711" s="55"/>
      <c r="C711" s="56"/>
      <c r="D711" s="56"/>
      <c r="E711" s="56"/>
      <c r="F711" s="57"/>
      <c r="G711" s="58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AZ711" s="57"/>
      <c r="BA711" s="57"/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  <c r="BL711" s="58"/>
      <c r="BM711" s="59"/>
      <c r="BN711" s="60"/>
      <c r="BO711" s="61"/>
      <c r="BP711" s="61"/>
      <c r="BQ711" s="61"/>
      <c r="BR711" s="61"/>
    </row>
    <row r="712" ht="12.75" customHeight="1">
      <c r="A712" s="1"/>
      <c r="B712" s="55"/>
      <c r="C712" s="56"/>
      <c r="D712" s="56"/>
      <c r="E712" s="56"/>
      <c r="F712" s="57"/>
      <c r="G712" s="58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AZ712" s="57"/>
      <c r="BA712" s="57"/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  <c r="BL712" s="58"/>
      <c r="BM712" s="59"/>
      <c r="BN712" s="60"/>
      <c r="BO712" s="61"/>
      <c r="BP712" s="61"/>
      <c r="BQ712" s="61"/>
      <c r="BR712" s="61"/>
    </row>
    <row r="713" ht="12.75" customHeight="1">
      <c r="A713" s="1"/>
      <c r="B713" s="55"/>
      <c r="C713" s="56"/>
      <c r="D713" s="56"/>
      <c r="E713" s="56"/>
      <c r="F713" s="57"/>
      <c r="G713" s="58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  <c r="AW713" s="57"/>
      <c r="AX713" s="57"/>
      <c r="AY713" s="57"/>
      <c r="AZ713" s="57"/>
      <c r="BA713" s="57"/>
      <c r="BB713" s="57"/>
      <c r="BC713" s="57"/>
      <c r="BD713" s="57"/>
      <c r="BE713" s="57"/>
      <c r="BF713" s="57"/>
      <c r="BG713" s="57"/>
      <c r="BH713" s="57"/>
      <c r="BI713" s="57"/>
      <c r="BJ713" s="57"/>
      <c r="BK713" s="57"/>
      <c r="BL713" s="58"/>
      <c r="BM713" s="59"/>
      <c r="BN713" s="60"/>
      <c r="BO713" s="61"/>
      <c r="BP713" s="61"/>
      <c r="BQ713" s="61"/>
      <c r="BR713" s="61"/>
    </row>
    <row r="714" ht="12.75" customHeight="1">
      <c r="A714" s="1"/>
      <c r="B714" s="55"/>
      <c r="C714" s="56"/>
      <c r="D714" s="56"/>
      <c r="E714" s="56"/>
      <c r="F714" s="57"/>
      <c r="G714" s="58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  <c r="AW714" s="57"/>
      <c r="AX714" s="57"/>
      <c r="AY714" s="57"/>
      <c r="AZ714" s="57"/>
      <c r="BA714" s="57"/>
      <c r="BB714" s="57"/>
      <c r="BC714" s="57"/>
      <c r="BD714" s="57"/>
      <c r="BE714" s="57"/>
      <c r="BF714" s="57"/>
      <c r="BG714" s="57"/>
      <c r="BH714" s="57"/>
      <c r="BI714" s="57"/>
      <c r="BJ714" s="57"/>
      <c r="BK714" s="57"/>
      <c r="BL714" s="58"/>
      <c r="BM714" s="59"/>
      <c r="BN714" s="60"/>
      <c r="BO714" s="61"/>
      <c r="BP714" s="61"/>
      <c r="BQ714" s="61"/>
      <c r="BR714" s="61"/>
    </row>
    <row r="715" ht="12.75" customHeight="1">
      <c r="A715" s="1"/>
      <c r="B715" s="55"/>
      <c r="C715" s="56"/>
      <c r="D715" s="56"/>
      <c r="E715" s="56"/>
      <c r="F715" s="57"/>
      <c r="G715" s="58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AZ715" s="57"/>
      <c r="BA715" s="57"/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  <c r="BL715" s="58"/>
      <c r="BM715" s="59"/>
      <c r="BN715" s="60"/>
      <c r="BO715" s="61"/>
      <c r="BP715" s="61"/>
      <c r="BQ715" s="61"/>
      <c r="BR715" s="61"/>
    </row>
    <row r="716" ht="12.75" customHeight="1">
      <c r="A716" s="1"/>
      <c r="B716" s="55"/>
      <c r="C716" s="56"/>
      <c r="D716" s="56"/>
      <c r="E716" s="56"/>
      <c r="F716" s="57"/>
      <c r="G716" s="58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  <c r="AW716" s="57"/>
      <c r="AX716" s="57"/>
      <c r="AY716" s="57"/>
      <c r="AZ716" s="57"/>
      <c r="BA716" s="57"/>
      <c r="BB716" s="57"/>
      <c r="BC716" s="57"/>
      <c r="BD716" s="57"/>
      <c r="BE716" s="57"/>
      <c r="BF716" s="57"/>
      <c r="BG716" s="57"/>
      <c r="BH716" s="57"/>
      <c r="BI716" s="57"/>
      <c r="BJ716" s="57"/>
      <c r="BK716" s="57"/>
      <c r="BL716" s="58"/>
      <c r="BM716" s="59"/>
      <c r="BN716" s="60"/>
      <c r="BO716" s="61"/>
      <c r="BP716" s="61"/>
      <c r="BQ716" s="61"/>
      <c r="BR716" s="61"/>
    </row>
    <row r="717" ht="12.75" customHeight="1">
      <c r="A717" s="1"/>
      <c r="B717" s="55"/>
      <c r="C717" s="56"/>
      <c r="D717" s="56"/>
      <c r="E717" s="56"/>
      <c r="F717" s="57"/>
      <c r="G717" s="58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  <c r="AW717" s="57"/>
      <c r="AX717" s="57"/>
      <c r="AY717" s="57"/>
      <c r="AZ717" s="57"/>
      <c r="BA717" s="57"/>
      <c r="BB717" s="57"/>
      <c r="BC717" s="57"/>
      <c r="BD717" s="57"/>
      <c r="BE717" s="57"/>
      <c r="BF717" s="57"/>
      <c r="BG717" s="57"/>
      <c r="BH717" s="57"/>
      <c r="BI717" s="57"/>
      <c r="BJ717" s="57"/>
      <c r="BK717" s="57"/>
      <c r="BL717" s="58"/>
      <c r="BM717" s="59"/>
      <c r="BN717" s="60"/>
      <c r="BO717" s="61"/>
      <c r="BP717" s="61"/>
      <c r="BQ717" s="61"/>
      <c r="BR717" s="61"/>
    </row>
    <row r="718" ht="12.75" customHeight="1">
      <c r="A718" s="1"/>
      <c r="B718" s="55"/>
      <c r="C718" s="56"/>
      <c r="D718" s="56"/>
      <c r="E718" s="56"/>
      <c r="F718" s="57"/>
      <c r="G718" s="58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  <c r="AW718" s="57"/>
      <c r="AX718" s="57"/>
      <c r="AY718" s="57"/>
      <c r="AZ718" s="57"/>
      <c r="BA718" s="57"/>
      <c r="BB718" s="57"/>
      <c r="BC718" s="57"/>
      <c r="BD718" s="57"/>
      <c r="BE718" s="57"/>
      <c r="BF718" s="57"/>
      <c r="BG718" s="57"/>
      <c r="BH718" s="57"/>
      <c r="BI718" s="57"/>
      <c r="BJ718" s="57"/>
      <c r="BK718" s="57"/>
      <c r="BL718" s="58"/>
      <c r="BM718" s="59"/>
      <c r="BN718" s="60"/>
      <c r="BO718" s="61"/>
      <c r="BP718" s="61"/>
      <c r="BQ718" s="61"/>
      <c r="BR718" s="61"/>
    </row>
    <row r="719" ht="12.75" customHeight="1">
      <c r="A719" s="1"/>
      <c r="B719" s="55"/>
      <c r="C719" s="56"/>
      <c r="D719" s="56"/>
      <c r="E719" s="56"/>
      <c r="F719" s="57"/>
      <c r="G719" s="58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  <c r="AW719" s="57"/>
      <c r="AX719" s="57"/>
      <c r="AY719" s="57"/>
      <c r="AZ719" s="57"/>
      <c r="BA719" s="57"/>
      <c r="BB719" s="57"/>
      <c r="BC719" s="57"/>
      <c r="BD719" s="57"/>
      <c r="BE719" s="57"/>
      <c r="BF719" s="57"/>
      <c r="BG719" s="57"/>
      <c r="BH719" s="57"/>
      <c r="BI719" s="57"/>
      <c r="BJ719" s="57"/>
      <c r="BK719" s="57"/>
      <c r="BL719" s="58"/>
      <c r="BM719" s="59"/>
      <c r="BN719" s="60"/>
      <c r="BO719" s="61"/>
      <c r="BP719" s="61"/>
      <c r="BQ719" s="61"/>
      <c r="BR719" s="61"/>
    </row>
    <row r="720" ht="12.75" customHeight="1">
      <c r="A720" s="1"/>
      <c r="B720" s="55"/>
      <c r="C720" s="56"/>
      <c r="D720" s="56"/>
      <c r="E720" s="56"/>
      <c r="F720" s="57"/>
      <c r="G720" s="58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  <c r="AW720" s="57"/>
      <c r="AX720" s="57"/>
      <c r="AY720" s="57"/>
      <c r="AZ720" s="57"/>
      <c r="BA720" s="57"/>
      <c r="BB720" s="57"/>
      <c r="BC720" s="57"/>
      <c r="BD720" s="57"/>
      <c r="BE720" s="57"/>
      <c r="BF720" s="57"/>
      <c r="BG720" s="57"/>
      <c r="BH720" s="57"/>
      <c r="BI720" s="57"/>
      <c r="BJ720" s="57"/>
      <c r="BK720" s="57"/>
      <c r="BL720" s="58"/>
      <c r="BM720" s="59"/>
      <c r="BN720" s="60"/>
      <c r="BO720" s="61"/>
      <c r="BP720" s="61"/>
      <c r="BQ720" s="61"/>
      <c r="BR720" s="61"/>
    </row>
    <row r="721" ht="12.75" customHeight="1">
      <c r="A721" s="1"/>
      <c r="B721" s="55"/>
      <c r="C721" s="56"/>
      <c r="D721" s="56"/>
      <c r="E721" s="56"/>
      <c r="F721" s="57"/>
      <c r="G721" s="58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  <c r="AW721" s="57"/>
      <c r="AX721" s="57"/>
      <c r="AY721" s="57"/>
      <c r="AZ721" s="57"/>
      <c r="BA721" s="57"/>
      <c r="BB721" s="57"/>
      <c r="BC721" s="57"/>
      <c r="BD721" s="57"/>
      <c r="BE721" s="57"/>
      <c r="BF721" s="57"/>
      <c r="BG721" s="57"/>
      <c r="BH721" s="57"/>
      <c r="BI721" s="57"/>
      <c r="BJ721" s="57"/>
      <c r="BK721" s="57"/>
      <c r="BL721" s="58"/>
      <c r="BM721" s="59"/>
      <c r="BN721" s="60"/>
      <c r="BO721" s="61"/>
      <c r="BP721" s="61"/>
      <c r="BQ721" s="61"/>
      <c r="BR721" s="61"/>
    </row>
    <row r="722" ht="12.75" customHeight="1">
      <c r="A722" s="1"/>
      <c r="B722" s="55"/>
      <c r="C722" s="56"/>
      <c r="D722" s="56"/>
      <c r="E722" s="56"/>
      <c r="F722" s="57"/>
      <c r="G722" s="58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  <c r="AW722" s="57"/>
      <c r="AX722" s="57"/>
      <c r="AY722" s="57"/>
      <c r="AZ722" s="57"/>
      <c r="BA722" s="57"/>
      <c r="BB722" s="57"/>
      <c r="BC722" s="57"/>
      <c r="BD722" s="57"/>
      <c r="BE722" s="57"/>
      <c r="BF722" s="57"/>
      <c r="BG722" s="57"/>
      <c r="BH722" s="57"/>
      <c r="BI722" s="57"/>
      <c r="BJ722" s="57"/>
      <c r="BK722" s="57"/>
      <c r="BL722" s="58"/>
      <c r="BM722" s="59"/>
      <c r="BN722" s="60"/>
      <c r="BO722" s="61"/>
      <c r="BP722" s="61"/>
      <c r="BQ722" s="61"/>
      <c r="BR722" s="61"/>
    </row>
    <row r="723" ht="12.75" customHeight="1">
      <c r="A723" s="1"/>
      <c r="B723" s="55"/>
      <c r="C723" s="56"/>
      <c r="D723" s="56"/>
      <c r="E723" s="56"/>
      <c r="F723" s="57"/>
      <c r="G723" s="58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  <c r="AW723" s="57"/>
      <c r="AX723" s="57"/>
      <c r="AY723" s="57"/>
      <c r="AZ723" s="57"/>
      <c r="BA723" s="57"/>
      <c r="BB723" s="57"/>
      <c r="BC723" s="57"/>
      <c r="BD723" s="57"/>
      <c r="BE723" s="57"/>
      <c r="BF723" s="57"/>
      <c r="BG723" s="57"/>
      <c r="BH723" s="57"/>
      <c r="BI723" s="57"/>
      <c r="BJ723" s="57"/>
      <c r="BK723" s="57"/>
      <c r="BL723" s="58"/>
      <c r="BM723" s="59"/>
      <c r="BN723" s="60"/>
      <c r="BO723" s="61"/>
      <c r="BP723" s="61"/>
      <c r="BQ723" s="61"/>
      <c r="BR723" s="61"/>
    </row>
    <row r="724" ht="12.75" customHeight="1">
      <c r="A724" s="1"/>
      <c r="B724" s="55"/>
      <c r="C724" s="56"/>
      <c r="D724" s="56"/>
      <c r="E724" s="56"/>
      <c r="F724" s="57"/>
      <c r="G724" s="58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  <c r="AW724" s="57"/>
      <c r="AX724" s="57"/>
      <c r="AY724" s="57"/>
      <c r="AZ724" s="57"/>
      <c r="BA724" s="57"/>
      <c r="BB724" s="57"/>
      <c r="BC724" s="57"/>
      <c r="BD724" s="57"/>
      <c r="BE724" s="57"/>
      <c r="BF724" s="57"/>
      <c r="BG724" s="57"/>
      <c r="BH724" s="57"/>
      <c r="BI724" s="57"/>
      <c r="BJ724" s="57"/>
      <c r="BK724" s="57"/>
      <c r="BL724" s="58"/>
      <c r="BM724" s="59"/>
      <c r="BN724" s="60"/>
      <c r="BO724" s="61"/>
      <c r="BP724" s="61"/>
      <c r="BQ724" s="61"/>
      <c r="BR724" s="61"/>
    </row>
    <row r="725" ht="12.75" customHeight="1">
      <c r="A725" s="1"/>
      <c r="B725" s="55"/>
      <c r="C725" s="56"/>
      <c r="D725" s="56"/>
      <c r="E725" s="56"/>
      <c r="F725" s="57"/>
      <c r="G725" s="58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AZ725" s="57"/>
      <c r="BA725" s="57"/>
      <c r="BB725" s="57"/>
      <c r="BC725" s="57"/>
      <c r="BD725" s="57"/>
      <c r="BE725" s="57"/>
      <c r="BF725" s="57"/>
      <c r="BG725" s="57"/>
      <c r="BH725" s="57"/>
      <c r="BI725" s="57"/>
      <c r="BJ725" s="57"/>
      <c r="BK725" s="57"/>
      <c r="BL725" s="58"/>
      <c r="BM725" s="59"/>
      <c r="BN725" s="60"/>
      <c r="BO725" s="61"/>
      <c r="BP725" s="61"/>
      <c r="BQ725" s="61"/>
      <c r="BR725" s="61"/>
    </row>
    <row r="726" ht="12.75" customHeight="1">
      <c r="A726" s="1"/>
      <c r="B726" s="55"/>
      <c r="C726" s="56"/>
      <c r="D726" s="56"/>
      <c r="E726" s="56"/>
      <c r="F726" s="57"/>
      <c r="G726" s="58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AZ726" s="57"/>
      <c r="BA726" s="57"/>
      <c r="BB726" s="57"/>
      <c r="BC726" s="57"/>
      <c r="BD726" s="57"/>
      <c r="BE726" s="57"/>
      <c r="BF726" s="57"/>
      <c r="BG726" s="57"/>
      <c r="BH726" s="57"/>
      <c r="BI726" s="57"/>
      <c r="BJ726" s="57"/>
      <c r="BK726" s="57"/>
      <c r="BL726" s="58"/>
      <c r="BM726" s="59"/>
      <c r="BN726" s="60"/>
      <c r="BO726" s="61"/>
      <c r="BP726" s="61"/>
      <c r="BQ726" s="61"/>
      <c r="BR726" s="61"/>
    </row>
    <row r="727" ht="12.75" customHeight="1">
      <c r="A727" s="1"/>
      <c r="B727" s="55"/>
      <c r="C727" s="56"/>
      <c r="D727" s="56"/>
      <c r="E727" s="56"/>
      <c r="F727" s="57"/>
      <c r="G727" s="58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AZ727" s="57"/>
      <c r="BA727" s="57"/>
      <c r="BB727" s="57"/>
      <c r="BC727" s="57"/>
      <c r="BD727" s="57"/>
      <c r="BE727" s="57"/>
      <c r="BF727" s="57"/>
      <c r="BG727" s="57"/>
      <c r="BH727" s="57"/>
      <c r="BI727" s="57"/>
      <c r="BJ727" s="57"/>
      <c r="BK727" s="57"/>
      <c r="BL727" s="58"/>
      <c r="BM727" s="59"/>
      <c r="BN727" s="60"/>
      <c r="BO727" s="61"/>
      <c r="BP727" s="61"/>
      <c r="BQ727" s="61"/>
      <c r="BR727" s="61"/>
    </row>
    <row r="728" ht="12.75" customHeight="1">
      <c r="A728" s="1"/>
      <c r="B728" s="55"/>
      <c r="C728" s="56"/>
      <c r="D728" s="56"/>
      <c r="E728" s="56"/>
      <c r="F728" s="57"/>
      <c r="G728" s="58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  <c r="AW728" s="57"/>
      <c r="AX728" s="57"/>
      <c r="AY728" s="57"/>
      <c r="AZ728" s="57"/>
      <c r="BA728" s="57"/>
      <c r="BB728" s="57"/>
      <c r="BC728" s="57"/>
      <c r="BD728" s="57"/>
      <c r="BE728" s="57"/>
      <c r="BF728" s="57"/>
      <c r="BG728" s="57"/>
      <c r="BH728" s="57"/>
      <c r="BI728" s="57"/>
      <c r="BJ728" s="57"/>
      <c r="BK728" s="57"/>
      <c r="BL728" s="58"/>
      <c r="BM728" s="59"/>
      <c r="BN728" s="60"/>
      <c r="BO728" s="61"/>
      <c r="BP728" s="61"/>
      <c r="BQ728" s="61"/>
      <c r="BR728" s="61"/>
    </row>
    <row r="729" ht="12.75" customHeight="1">
      <c r="A729" s="1"/>
      <c r="B729" s="55"/>
      <c r="C729" s="56"/>
      <c r="D729" s="56"/>
      <c r="E729" s="56"/>
      <c r="F729" s="57"/>
      <c r="G729" s="58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  <c r="AW729" s="57"/>
      <c r="AX729" s="57"/>
      <c r="AY729" s="57"/>
      <c r="AZ729" s="57"/>
      <c r="BA729" s="57"/>
      <c r="BB729" s="57"/>
      <c r="BC729" s="57"/>
      <c r="BD729" s="57"/>
      <c r="BE729" s="57"/>
      <c r="BF729" s="57"/>
      <c r="BG729" s="57"/>
      <c r="BH729" s="57"/>
      <c r="BI729" s="57"/>
      <c r="BJ729" s="57"/>
      <c r="BK729" s="57"/>
      <c r="BL729" s="58"/>
      <c r="BM729" s="59"/>
      <c r="BN729" s="60"/>
      <c r="BO729" s="61"/>
      <c r="BP729" s="61"/>
      <c r="BQ729" s="61"/>
      <c r="BR729" s="61"/>
    </row>
    <row r="730" ht="12.75" customHeight="1">
      <c r="A730" s="1"/>
      <c r="B730" s="55"/>
      <c r="C730" s="56"/>
      <c r="D730" s="56"/>
      <c r="E730" s="56"/>
      <c r="F730" s="57"/>
      <c r="G730" s="58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AZ730" s="57"/>
      <c r="BA730" s="57"/>
      <c r="BB730" s="57"/>
      <c r="BC730" s="57"/>
      <c r="BD730" s="57"/>
      <c r="BE730" s="57"/>
      <c r="BF730" s="57"/>
      <c r="BG730" s="57"/>
      <c r="BH730" s="57"/>
      <c r="BI730" s="57"/>
      <c r="BJ730" s="57"/>
      <c r="BK730" s="57"/>
      <c r="BL730" s="58"/>
      <c r="BM730" s="59"/>
      <c r="BN730" s="60"/>
      <c r="BO730" s="61"/>
      <c r="BP730" s="61"/>
      <c r="BQ730" s="61"/>
      <c r="BR730" s="61"/>
    </row>
    <row r="731" ht="12.75" customHeight="1">
      <c r="A731" s="1"/>
      <c r="B731" s="55"/>
      <c r="C731" s="56"/>
      <c r="D731" s="56"/>
      <c r="E731" s="56"/>
      <c r="F731" s="57"/>
      <c r="G731" s="58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  <c r="AW731" s="57"/>
      <c r="AX731" s="57"/>
      <c r="AY731" s="57"/>
      <c r="AZ731" s="57"/>
      <c r="BA731" s="57"/>
      <c r="BB731" s="57"/>
      <c r="BC731" s="57"/>
      <c r="BD731" s="57"/>
      <c r="BE731" s="57"/>
      <c r="BF731" s="57"/>
      <c r="BG731" s="57"/>
      <c r="BH731" s="57"/>
      <c r="BI731" s="57"/>
      <c r="BJ731" s="57"/>
      <c r="BK731" s="57"/>
      <c r="BL731" s="58"/>
      <c r="BM731" s="59"/>
      <c r="BN731" s="60"/>
      <c r="BO731" s="61"/>
      <c r="BP731" s="61"/>
      <c r="BQ731" s="61"/>
      <c r="BR731" s="61"/>
    </row>
    <row r="732" ht="12.75" customHeight="1">
      <c r="A732" s="1"/>
      <c r="B732" s="55"/>
      <c r="C732" s="56"/>
      <c r="D732" s="56"/>
      <c r="E732" s="56"/>
      <c r="F732" s="57"/>
      <c r="G732" s="58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AZ732" s="57"/>
      <c r="BA732" s="57"/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  <c r="BL732" s="58"/>
      <c r="BM732" s="59"/>
      <c r="BN732" s="60"/>
      <c r="BO732" s="61"/>
      <c r="BP732" s="61"/>
      <c r="BQ732" s="61"/>
      <c r="BR732" s="61"/>
    </row>
    <row r="733" ht="12.75" customHeight="1">
      <c r="A733" s="1"/>
      <c r="B733" s="55"/>
      <c r="C733" s="56"/>
      <c r="D733" s="56"/>
      <c r="E733" s="56"/>
      <c r="F733" s="57"/>
      <c r="G733" s="58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  <c r="AW733" s="57"/>
      <c r="AX733" s="57"/>
      <c r="AY733" s="57"/>
      <c r="AZ733" s="57"/>
      <c r="BA733" s="57"/>
      <c r="BB733" s="57"/>
      <c r="BC733" s="57"/>
      <c r="BD733" s="57"/>
      <c r="BE733" s="57"/>
      <c r="BF733" s="57"/>
      <c r="BG733" s="57"/>
      <c r="BH733" s="57"/>
      <c r="BI733" s="57"/>
      <c r="BJ733" s="57"/>
      <c r="BK733" s="57"/>
      <c r="BL733" s="58"/>
      <c r="BM733" s="59"/>
      <c r="BN733" s="60"/>
      <c r="BO733" s="61"/>
      <c r="BP733" s="61"/>
      <c r="BQ733" s="61"/>
      <c r="BR733" s="61"/>
    </row>
    <row r="734" ht="12.75" customHeight="1">
      <c r="A734" s="1"/>
      <c r="B734" s="55"/>
      <c r="C734" s="56"/>
      <c r="D734" s="56"/>
      <c r="E734" s="56"/>
      <c r="F734" s="57"/>
      <c r="G734" s="58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  <c r="AW734" s="57"/>
      <c r="AX734" s="57"/>
      <c r="AY734" s="57"/>
      <c r="AZ734" s="57"/>
      <c r="BA734" s="57"/>
      <c r="BB734" s="57"/>
      <c r="BC734" s="57"/>
      <c r="BD734" s="57"/>
      <c r="BE734" s="57"/>
      <c r="BF734" s="57"/>
      <c r="BG734" s="57"/>
      <c r="BH734" s="57"/>
      <c r="BI734" s="57"/>
      <c r="BJ734" s="57"/>
      <c r="BK734" s="57"/>
      <c r="BL734" s="58"/>
      <c r="BM734" s="59"/>
      <c r="BN734" s="60"/>
      <c r="BO734" s="61"/>
      <c r="BP734" s="61"/>
      <c r="BQ734" s="61"/>
      <c r="BR734" s="61"/>
    </row>
    <row r="735" ht="12.75" customHeight="1">
      <c r="A735" s="1"/>
      <c r="B735" s="55"/>
      <c r="C735" s="56"/>
      <c r="D735" s="56"/>
      <c r="E735" s="56"/>
      <c r="F735" s="57"/>
      <c r="G735" s="58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  <c r="AW735" s="57"/>
      <c r="AX735" s="57"/>
      <c r="AY735" s="57"/>
      <c r="AZ735" s="57"/>
      <c r="BA735" s="57"/>
      <c r="BB735" s="57"/>
      <c r="BC735" s="57"/>
      <c r="BD735" s="57"/>
      <c r="BE735" s="57"/>
      <c r="BF735" s="57"/>
      <c r="BG735" s="57"/>
      <c r="BH735" s="57"/>
      <c r="BI735" s="57"/>
      <c r="BJ735" s="57"/>
      <c r="BK735" s="57"/>
      <c r="BL735" s="58"/>
      <c r="BM735" s="59"/>
      <c r="BN735" s="60"/>
      <c r="BO735" s="61"/>
      <c r="BP735" s="61"/>
      <c r="BQ735" s="61"/>
      <c r="BR735" s="61"/>
    </row>
    <row r="736" ht="12.75" customHeight="1">
      <c r="A736" s="1"/>
      <c r="B736" s="55"/>
      <c r="C736" s="56"/>
      <c r="D736" s="56"/>
      <c r="E736" s="56"/>
      <c r="F736" s="57"/>
      <c r="G736" s="58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  <c r="AW736" s="57"/>
      <c r="AX736" s="57"/>
      <c r="AY736" s="57"/>
      <c r="AZ736" s="57"/>
      <c r="BA736" s="57"/>
      <c r="BB736" s="57"/>
      <c r="BC736" s="57"/>
      <c r="BD736" s="57"/>
      <c r="BE736" s="57"/>
      <c r="BF736" s="57"/>
      <c r="BG736" s="57"/>
      <c r="BH736" s="57"/>
      <c r="BI736" s="57"/>
      <c r="BJ736" s="57"/>
      <c r="BK736" s="57"/>
      <c r="BL736" s="58"/>
      <c r="BM736" s="59"/>
      <c r="BN736" s="60"/>
      <c r="BO736" s="61"/>
      <c r="BP736" s="61"/>
      <c r="BQ736" s="61"/>
      <c r="BR736" s="61"/>
    </row>
    <row r="737" ht="12.75" customHeight="1">
      <c r="A737" s="1"/>
      <c r="B737" s="55"/>
      <c r="C737" s="56"/>
      <c r="D737" s="56"/>
      <c r="E737" s="56"/>
      <c r="F737" s="57"/>
      <c r="G737" s="58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  <c r="AW737" s="57"/>
      <c r="AX737" s="57"/>
      <c r="AY737" s="57"/>
      <c r="AZ737" s="57"/>
      <c r="BA737" s="57"/>
      <c r="BB737" s="57"/>
      <c r="BC737" s="57"/>
      <c r="BD737" s="57"/>
      <c r="BE737" s="57"/>
      <c r="BF737" s="57"/>
      <c r="BG737" s="57"/>
      <c r="BH737" s="57"/>
      <c r="BI737" s="57"/>
      <c r="BJ737" s="57"/>
      <c r="BK737" s="57"/>
      <c r="BL737" s="58"/>
      <c r="BM737" s="59"/>
      <c r="BN737" s="60"/>
      <c r="BO737" s="61"/>
      <c r="BP737" s="61"/>
      <c r="BQ737" s="61"/>
      <c r="BR737" s="61"/>
    </row>
    <row r="738" ht="12.75" customHeight="1">
      <c r="A738" s="1"/>
      <c r="B738" s="55"/>
      <c r="C738" s="56"/>
      <c r="D738" s="56"/>
      <c r="E738" s="56"/>
      <c r="F738" s="57"/>
      <c r="G738" s="58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AZ738" s="57"/>
      <c r="BA738" s="57"/>
      <c r="BB738" s="57"/>
      <c r="BC738" s="57"/>
      <c r="BD738" s="57"/>
      <c r="BE738" s="57"/>
      <c r="BF738" s="57"/>
      <c r="BG738" s="57"/>
      <c r="BH738" s="57"/>
      <c r="BI738" s="57"/>
      <c r="BJ738" s="57"/>
      <c r="BK738" s="57"/>
      <c r="BL738" s="58"/>
      <c r="BM738" s="59"/>
      <c r="BN738" s="60"/>
      <c r="BO738" s="61"/>
      <c r="BP738" s="61"/>
      <c r="BQ738" s="61"/>
      <c r="BR738" s="61"/>
    </row>
    <row r="739" ht="12.75" customHeight="1">
      <c r="A739" s="1"/>
      <c r="B739" s="55"/>
      <c r="C739" s="56"/>
      <c r="D739" s="56"/>
      <c r="E739" s="56"/>
      <c r="F739" s="57"/>
      <c r="G739" s="58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  <c r="AW739" s="57"/>
      <c r="AX739" s="57"/>
      <c r="AY739" s="57"/>
      <c r="AZ739" s="57"/>
      <c r="BA739" s="57"/>
      <c r="BB739" s="57"/>
      <c r="BC739" s="57"/>
      <c r="BD739" s="57"/>
      <c r="BE739" s="57"/>
      <c r="BF739" s="57"/>
      <c r="BG739" s="57"/>
      <c r="BH739" s="57"/>
      <c r="BI739" s="57"/>
      <c r="BJ739" s="57"/>
      <c r="BK739" s="57"/>
      <c r="BL739" s="58"/>
      <c r="BM739" s="59"/>
      <c r="BN739" s="60"/>
      <c r="BO739" s="61"/>
      <c r="BP739" s="61"/>
      <c r="BQ739" s="61"/>
      <c r="BR739" s="61"/>
    </row>
    <row r="740" ht="12.75" customHeight="1">
      <c r="A740" s="1"/>
      <c r="B740" s="55"/>
      <c r="C740" s="56"/>
      <c r="D740" s="56"/>
      <c r="E740" s="56"/>
      <c r="F740" s="57"/>
      <c r="G740" s="58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  <c r="AW740" s="57"/>
      <c r="AX740" s="57"/>
      <c r="AY740" s="57"/>
      <c r="AZ740" s="57"/>
      <c r="BA740" s="57"/>
      <c r="BB740" s="57"/>
      <c r="BC740" s="57"/>
      <c r="BD740" s="57"/>
      <c r="BE740" s="57"/>
      <c r="BF740" s="57"/>
      <c r="BG740" s="57"/>
      <c r="BH740" s="57"/>
      <c r="BI740" s="57"/>
      <c r="BJ740" s="57"/>
      <c r="BK740" s="57"/>
      <c r="BL740" s="58"/>
      <c r="BM740" s="59"/>
      <c r="BN740" s="60"/>
      <c r="BO740" s="61"/>
      <c r="BP740" s="61"/>
      <c r="BQ740" s="61"/>
      <c r="BR740" s="61"/>
    </row>
    <row r="741" ht="12.75" customHeight="1">
      <c r="A741" s="1"/>
      <c r="B741" s="55"/>
      <c r="C741" s="56"/>
      <c r="D741" s="56"/>
      <c r="E741" s="56"/>
      <c r="F741" s="57"/>
      <c r="G741" s="58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  <c r="AW741" s="57"/>
      <c r="AX741" s="57"/>
      <c r="AY741" s="57"/>
      <c r="AZ741" s="57"/>
      <c r="BA741" s="57"/>
      <c r="BB741" s="57"/>
      <c r="BC741" s="57"/>
      <c r="BD741" s="57"/>
      <c r="BE741" s="57"/>
      <c r="BF741" s="57"/>
      <c r="BG741" s="57"/>
      <c r="BH741" s="57"/>
      <c r="BI741" s="57"/>
      <c r="BJ741" s="57"/>
      <c r="BK741" s="57"/>
      <c r="BL741" s="58"/>
      <c r="BM741" s="59"/>
      <c r="BN741" s="60"/>
      <c r="BO741" s="61"/>
      <c r="BP741" s="61"/>
      <c r="BQ741" s="61"/>
      <c r="BR741" s="61"/>
    </row>
    <row r="742" ht="12.75" customHeight="1">
      <c r="A742" s="1"/>
      <c r="B742" s="55"/>
      <c r="C742" s="56"/>
      <c r="D742" s="56"/>
      <c r="E742" s="56"/>
      <c r="F742" s="57"/>
      <c r="G742" s="58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  <c r="AW742" s="57"/>
      <c r="AX742" s="57"/>
      <c r="AY742" s="57"/>
      <c r="AZ742" s="57"/>
      <c r="BA742" s="57"/>
      <c r="BB742" s="57"/>
      <c r="BC742" s="57"/>
      <c r="BD742" s="57"/>
      <c r="BE742" s="57"/>
      <c r="BF742" s="57"/>
      <c r="BG742" s="57"/>
      <c r="BH742" s="57"/>
      <c r="BI742" s="57"/>
      <c r="BJ742" s="57"/>
      <c r="BK742" s="57"/>
      <c r="BL742" s="58"/>
      <c r="BM742" s="59"/>
      <c r="BN742" s="60"/>
      <c r="BO742" s="61"/>
      <c r="BP742" s="61"/>
      <c r="BQ742" s="61"/>
      <c r="BR742" s="61"/>
    </row>
    <row r="743" ht="12.75" customHeight="1">
      <c r="A743" s="1"/>
      <c r="B743" s="55"/>
      <c r="C743" s="56"/>
      <c r="D743" s="56"/>
      <c r="E743" s="56"/>
      <c r="F743" s="57"/>
      <c r="G743" s="58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  <c r="AW743" s="57"/>
      <c r="AX743" s="57"/>
      <c r="AY743" s="57"/>
      <c r="AZ743" s="57"/>
      <c r="BA743" s="57"/>
      <c r="BB743" s="57"/>
      <c r="BC743" s="57"/>
      <c r="BD743" s="57"/>
      <c r="BE743" s="57"/>
      <c r="BF743" s="57"/>
      <c r="BG743" s="57"/>
      <c r="BH743" s="57"/>
      <c r="BI743" s="57"/>
      <c r="BJ743" s="57"/>
      <c r="BK743" s="57"/>
      <c r="BL743" s="58"/>
      <c r="BM743" s="59"/>
      <c r="BN743" s="60"/>
      <c r="BO743" s="61"/>
      <c r="BP743" s="61"/>
      <c r="BQ743" s="61"/>
      <c r="BR743" s="61"/>
    </row>
    <row r="744" ht="12.75" customHeight="1">
      <c r="A744" s="1"/>
      <c r="B744" s="55"/>
      <c r="C744" s="56"/>
      <c r="D744" s="56"/>
      <c r="E744" s="56"/>
      <c r="F744" s="57"/>
      <c r="G744" s="58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  <c r="AW744" s="57"/>
      <c r="AX744" s="57"/>
      <c r="AY744" s="57"/>
      <c r="AZ744" s="57"/>
      <c r="BA744" s="57"/>
      <c r="BB744" s="57"/>
      <c r="BC744" s="57"/>
      <c r="BD744" s="57"/>
      <c r="BE744" s="57"/>
      <c r="BF744" s="57"/>
      <c r="BG744" s="57"/>
      <c r="BH744" s="57"/>
      <c r="BI744" s="57"/>
      <c r="BJ744" s="57"/>
      <c r="BK744" s="57"/>
      <c r="BL744" s="58"/>
      <c r="BM744" s="59"/>
      <c r="BN744" s="60"/>
      <c r="BO744" s="61"/>
      <c r="BP744" s="61"/>
      <c r="BQ744" s="61"/>
      <c r="BR744" s="61"/>
    </row>
    <row r="745" ht="12.75" customHeight="1">
      <c r="A745" s="1"/>
      <c r="B745" s="55"/>
      <c r="C745" s="56"/>
      <c r="D745" s="56"/>
      <c r="E745" s="56"/>
      <c r="F745" s="57"/>
      <c r="G745" s="58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  <c r="AW745" s="57"/>
      <c r="AX745" s="57"/>
      <c r="AY745" s="57"/>
      <c r="AZ745" s="57"/>
      <c r="BA745" s="57"/>
      <c r="BB745" s="57"/>
      <c r="BC745" s="57"/>
      <c r="BD745" s="57"/>
      <c r="BE745" s="57"/>
      <c r="BF745" s="57"/>
      <c r="BG745" s="57"/>
      <c r="BH745" s="57"/>
      <c r="BI745" s="57"/>
      <c r="BJ745" s="57"/>
      <c r="BK745" s="57"/>
      <c r="BL745" s="58"/>
      <c r="BM745" s="59"/>
      <c r="BN745" s="60"/>
      <c r="BO745" s="61"/>
      <c r="BP745" s="61"/>
      <c r="BQ745" s="61"/>
      <c r="BR745" s="61"/>
    </row>
    <row r="746" ht="12.75" customHeight="1">
      <c r="A746" s="1"/>
      <c r="B746" s="55"/>
      <c r="C746" s="56"/>
      <c r="D746" s="56"/>
      <c r="E746" s="56"/>
      <c r="F746" s="57"/>
      <c r="G746" s="58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  <c r="AW746" s="57"/>
      <c r="AX746" s="57"/>
      <c r="AY746" s="57"/>
      <c r="AZ746" s="57"/>
      <c r="BA746" s="57"/>
      <c r="BB746" s="57"/>
      <c r="BC746" s="57"/>
      <c r="BD746" s="57"/>
      <c r="BE746" s="57"/>
      <c r="BF746" s="57"/>
      <c r="BG746" s="57"/>
      <c r="BH746" s="57"/>
      <c r="BI746" s="57"/>
      <c r="BJ746" s="57"/>
      <c r="BK746" s="57"/>
      <c r="BL746" s="58"/>
      <c r="BM746" s="59"/>
      <c r="BN746" s="60"/>
      <c r="BO746" s="61"/>
      <c r="BP746" s="61"/>
      <c r="BQ746" s="61"/>
      <c r="BR746" s="61"/>
    </row>
    <row r="747" ht="12.75" customHeight="1">
      <c r="A747" s="1"/>
      <c r="B747" s="55"/>
      <c r="C747" s="56"/>
      <c r="D747" s="56"/>
      <c r="E747" s="56"/>
      <c r="F747" s="57"/>
      <c r="G747" s="58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  <c r="AW747" s="57"/>
      <c r="AX747" s="57"/>
      <c r="AY747" s="57"/>
      <c r="AZ747" s="57"/>
      <c r="BA747" s="57"/>
      <c r="BB747" s="57"/>
      <c r="BC747" s="57"/>
      <c r="BD747" s="57"/>
      <c r="BE747" s="57"/>
      <c r="BF747" s="57"/>
      <c r="BG747" s="57"/>
      <c r="BH747" s="57"/>
      <c r="BI747" s="57"/>
      <c r="BJ747" s="57"/>
      <c r="BK747" s="57"/>
      <c r="BL747" s="58"/>
      <c r="BM747" s="59"/>
      <c r="BN747" s="60"/>
      <c r="BO747" s="61"/>
      <c r="BP747" s="61"/>
      <c r="BQ747" s="61"/>
      <c r="BR747" s="61"/>
    </row>
    <row r="748" ht="12.75" customHeight="1">
      <c r="A748" s="1"/>
      <c r="B748" s="55"/>
      <c r="C748" s="56"/>
      <c r="D748" s="56"/>
      <c r="E748" s="56"/>
      <c r="F748" s="57"/>
      <c r="G748" s="58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  <c r="AW748" s="57"/>
      <c r="AX748" s="57"/>
      <c r="AY748" s="57"/>
      <c r="AZ748" s="57"/>
      <c r="BA748" s="57"/>
      <c r="BB748" s="57"/>
      <c r="BC748" s="57"/>
      <c r="BD748" s="57"/>
      <c r="BE748" s="57"/>
      <c r="BF748" s="57"/>
      <c r="BG748" s="57"/>
      <c r="BH748" s="57"/>
      <c r="BI748" s="57"/>
      <c r="BJ748" s="57"/>
      <c r="BK748" s="57"/>
      <c r="BL748" s="58"/>
      <c r="BM748" s="59"/>
      <c r="BN748" s="60"/>
      <c r="BO748" s="61"/>
      <c r="BP748" s="61"/>
      <c r="BQ748" s="61"/>
      <c r="BR748" s="61"/>
    </row>
    <row r="749" ht="12.75" customHeight="1">
      <c r="A749" s="1"/>
      <c r="B749" s="55"/>
      <c r="C749" s="56"/>
      <c r="D749" s="56"/>
      <c r="E749" s="56"/>
      <c r="F749" s="57"/>
      <c r="G749" s="58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AZ749" s="57"/>
      <c r="BA749" s="57"/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  <c r="BL749" s="58"/>
      <c r="BM749" s="59"/>
      <c r="BN749" s="60"/>
      <c r="BO749" s="61"/>
      <c r="BP749" s="61"/>
      <c r="BQ749" s="61"/>
      <c r="BR749" s="61"/>
    </row>
    <row r="750" ht="12.75" customHeight="1">
      <c r="A750" s="1"/>
      <c r="B750" s="55"/>
      <c r="C750" s="56"/>
      <c r="D750" s="56"/>
      <c r="E750" s="56"/>
      <c r="F750" s="57"/>
      <c r="G750" s="58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AZ750" s="57"/>
      <c r="BA750" s="57"/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  <c r="BL750" s="58"/>
      <c r="BM750" s="59"/>
      <c r="BN750" s="60"/>
      <c r="BO750" s="61"/>
      <c r="BP750" s="61"/>
      <c r="BQ750" s="61"/>
      <c r="BR750" s="61"/>
    </row>
    <row r="751" ht="12.75" customHeight="1">
      <c r="A751" s="1"/>
      <c r="B751" s="55"/>
      <c r="C751" s="56"/>
      <c r="D751" s="56"/>
      <c r="E751" s="56"/>
      <c r="F751" s="57"/>
      <c r="G751" s="58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AZ751" s="57"/>
      <c r="BA751" s="57"/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  <c r="BL751" s="58"/>
      <c r="BM751" s="59"/>
      <c r="BN751" s="60"/>
      <c r="BO751" s="61"/>
      <c r="BP751" s="61"/>
      <c r="BQ751" s="61"/>
      <c r="BR751" s="61"/>
    </row>
    <row r="752" ht="12.75" customHeight="1">
      <c r="A752" s="1"/>
      <c r="B752" s="55"/>
      <c r="C752" s="56"/>
      <c r="D752" s="56"/>
      <c r="E752" s="56"/>
      <c r="F752" s="57"/>
      <c r="G752" s="58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  <c r="AW752" s="57"/>
      <c r="AX752" s="57"/>
      <c r="AY752" s="57"/>
      <c r="AZ752" s="57"/>
      <c r="BA752" s="57"/>
      <c r="BB752" s="57"/>
      <c r="BC752" s="57"/>
      <c r="BD752" s="57"/>
      <c r="BE752" s="57"/>
      <c r="BF752" s="57"/>
      <c r="BG752" s="57"/>
      <c r="BH752" s="57"/>
      <c r="BI752" s="57"/>
      <c r="BJ752" s="57"/>
      <c r="BK752" s="57"/>
      <c r="BL752" s="58"/>
      <c r="BM752" s="59"/>
      <c r="BN752" s="60"/>
      <c r="BO752" s="61"/>
      <c r="BP752" s="61"/>
      <c r="BQ752" s="61"/>
      <c r="BR752" s="61"/>
    </row>
    <row r="753" ht="12.75" customHeight="1">
      <c r="A753" s="1"/>
      <c r="B753" s="55"/>
      <c r="C753" s="56"/>
      <c r="D753" s="56"/>
      <c r="E753" s="56"/>
      <c r="F753" s="57"/>
      <c r="G753" s="58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  <c r="AW753" s="57"/>
      <c r="AX753" s="57"/>
      <c r="AY753" s="57"/>
      <c r="AZ753" s="57"/>
      <c r="BA753" s="57"/>
      <c r="BB753" s="57"/>
      <c r="BC753" s="57"/>
      <c r="BD753" s="57"/>
      <c r="BE753" s="57"/>
      <c r="BF753" s="57"/>
      <c r="BG753" s="57"/>
      <c r="BH753" s="57"/>
      <c r="BI753" s="57"/>
      <c r="BJ753" s="57"/>
      <c r="BK753" s="57"/>
      <c r="BL753" s="58"/>
      <c r="BM753" s="59"/>
      <c r="BN753" s="60"/>
      <c r="BO753" s="61"/>
      <c r="BP753" s="61"/>
      <c r="BQ753" s="61"/>
      <c r="BR753" s="61"/>
    </row>
    <row r="754" ht="12.75" customHeight="1">
      <c r="A754" s="1"/>
      <c r="B754" s="55"/>
      <c r="C754" s="56"/>
      <c r="D754" s="56"/>
      <c r="E754" s="56"/>
      <c r="F754" s="57"/>
      <c r="G754" s="58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  <c r="AW754" s="57"/>
      <c r="AX754" s="57"/>
      <c r="AY754" s="57"/>
      <c r="AZ754" s="57"/>
      <c r="BA754" s="57"/>
      <c r="BB754" s="57"/>
      <c r="BC754" s="57"/>
      <c r="BD754" s="57"/>
      <c r="BE754" s="57"/>
      <c r="BF754" s="57"/>
      <c r="BG754" s="57"/>
      <c r="BH754" s="57"/>
      <c r="BI754" s="57"/>
      <c r="BJ754" s="57"/>
      <c r="BK754" s="57"/>
      <c r="BL754" s="58"/>
      <c r="BM754" s="59"/>
      <c r="BN754" s="60"/>
      <c r="BO754" s="61"/>
      <c r="BP754" s="61"/>
      <c r="BQ754" s="61"/>
      <c r="BR754" s="61"/>
    </row>
    <row r="755" ht="12.75" customHeight="1">
      <c r="A755" s="1"/>
      <c r="B755" s="55"/>
      <c r="C755" s="56"/>
      <c r="D755" s="56"/>
      <c r="E755" s="56"/>
      <c r="F755" s="57"/>
      <c r="G755" s="58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AZ755" s="57"/>
      <c r="BA755" s="57"/>
      <c r="BB755" s="57"/>
      <c r="BC755" s="57"/>
      <c r="BD755" s="57"/>
      <c r="BE755" s="57"/>
      <c r="BF755" s="57"/>
      <c r="BG755" s="57"/>
      <c r="BH755" s="57"/>
      <c r="BI755" s="57"/>
      <c r="BJ755" s="57"/>
      <c r="BK755" s="57"/>
      <c r="BL755" s="58"/>
      <c r="BM755" s="59"/>
      <c r="BN755" s="60"/>
      <c r="BO755" s="61"/>
      <c r="BP755" s="61"/>
      <c r="BQ755" s="61"/>
      <c r="BR755" s="61"/>
    </row>
    <row r="756" ht="12.75" customHeight="1">
      <c r="A756" s="1"/>
      <c r="B756" s="55"/>
      <c r="C756" s="56"/>
      <c r="D756" s="56"/>
      <c r="E756" s="56"/>
      <c r="F756" s="57"/>
      <c r="G756" s="58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AZ756" s="57"/>
      <c r="BA756" s="57"/>
      <c r="BB756" s="57"/>
      <c r="BC756" s="57"/>
      <c r="BD756" s="57"/>
      <c r="BE756" s="57"/>
      <c r="BF756" s="57"/>
      <c r="BG756" s="57"/>
      <c r="BH756" s="57"/>
      <c r="BI756" s="57"/>
      <c r="BJ756" s="57"/>
      <c r="BK756" s="57"/>
      <c r="BL756" s="58"/>
      <c r="BM756" s="59"/>
      <c r="BN756" s="60"/>
      <c r="BO756" s="61"/>
      <c r="BP756" s="61"/>
      <c r="BQ756" s="61"/>
      <c r="BR756" s="61"/>
    </row>
    <row r="757" ht="12.75" customHeight="1">
      <c r="A757" s="1"/>
      <c r="B757" s="55"/>
      <c r="C757" s="56"/>
      <c r="D757" s="56"/>
      <c r="E757" s="56"/>
      <c r="F757" s="57"/>
      <c r="G757" s="58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AZ757" s="57"/>
      <c r="BA757" s="57"/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  <c r="BL757" s="58"/>
      <c r="BM757" s="59"/>
      <c r="BN757" s="60"/>
      <c r="BO757" s="61"/>
      <c r="BP757" s="61"/>
      <c r="BQ757" s="61"/>
      <c r="BR757" s="61"/>
    </row>
    <row r="758" ht="12.75" customHeight="1">
      <c r="A758" s="1"/>
      <c r="B758" s="55"/>
      <c r="C758" s="56"/>
      <c r="D758" s="56"/>
      <c r="E758" s="56"/>
      <c r="F758" s="57"/>
      <c r="G758" s="58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AZ758" s="57"/>
      <c r="BA758" s="57"/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  <c r="BL758" s="58"/>
      <c r="BM758" s="59"/>
      <c r="BN758" s="60"/>
      <c r="BO758" s="61"/>
      <c r="BP758" s="61"/>
      <c r="BQ758" s="61"/>
      <c r="BR758" s="61"/>
    </row>
    <row r="759" ht="12.75" customHeight="1">
      <c r="A759" s="1"/>
      <c r="B759" s="55"/>
      <c r="C759" s="56"/>
      <c r="D759" s="56"/>
      <c r="E759" s="56"/>
      <c r="F759" s="57"/>
      <c r="G759" s="58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  <c r="AH759" s="57"/>
      <c r="AI759" s="57"/>
      <c r="AJ759" s="57"/>
      <c r="AK759" s="57"/>
      <c r="AL759" s="57"/>
      <c r="AM759" s="57"/>
      <c r="AN759" s="57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57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8"/>
      <c r="BM759" s="59"/>
      <c r="BN759" s="60"/>
      <c r="BO759" s="61"/>
      <c r="BP759" s="61"/>
      <c r="BQ759" s="61"/>
      <c r="BR759" s="61"/>
    </row>
    <row r="760" ht="12.75" customHeight="1">
      <c r="A760" s="1"/>
      <c r="B760" s="55"/>
      <c r="C760" s="56"/>
      <c r="D760" s="56"/>
      <c r="E760" s="56"/>
      <c r="F760" s="57"/>
      <c r="G760" s="58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  <c r="AH760" s="57"/>
      <c r="AI760" s="57"/>
      <c r="AJ760" s="57"/>
      <c r="AK760" s="57"/>
      <c r="AL760" s="57"/>
      <c r="AM760" s="57"/>
      <c r="AN760" s="57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57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8"/>
      <c r="BM760" s="59"/>
      <c r="BN760" s="60"/>
      <c r="BO760" s="61"/>
      <c r="BP760" s="61"/>
      <c r="BQ760" s="61"/>
      <c r="BR760" s="61"/>
    </row>
    <row r="761" ht="12.75" customHeight="1">
      <c r="A761" s="1"/>
      <c r="B761" s="55"/>
      <c r="C761" s="56"/>
      <c r="D761" s="56"/>
      <c r="E761" s="56"/>
      <c r="F761" s="57"/>
      <c r="G761" s="58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  <c r="AH761" s="57"/>
      <c r="AI761" s="57"/>
      <c r="AJ761" s="57"/>
      <c r="AK761" s="57"/>
      <c r="AL761" s="57"/>
      <c r="AM761" s="57"/>
      <c r="AN761" s="57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57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8"/>
      <c r="BM761" s="59"/>
      <c r="BN761" s="60"/>
      <c r="BO761" s="61"/>
      <c r="BP761" s="61"/>
      <c r="BQ761" s="61"/>
      <c r="BR761" s="61"/>
    </row>
    <row r="762" ht="12.75" customHeight="1">
      <c r="A762" s="1"/>
      <c r="B762" s="55"/>
      <c r="C762" s="56"/>
      <c r="D762" s="56"/>
      <c r="E762" s="56"/>
      <c r="F762" s="57"/>
      <c r="G762" s="58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  <c r="AH762" s="57"/>
      <c r="AI762" s="57"/>
      <c r="AJ762" s="57"/>
      <c r="AK762" s="57"/>
      <c r="AL762" s="57"/>
      <c r="AM762" s="57"/>
      <c r="AN762" s="57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AZ762" s="57"/>
      <c r="BA762" s="57"/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  <c r="BL762" s="58"/>
      <c r="BM762" s="59"/>
      <c r="BN762" s="60"/>
      <c r="BO762" s="61"/>
      <c r="BP762" s="61"/>
      <c r="BQ762" s="61"/>
      <c r="BR762" s="61"/>
    </row>
    <row r="763" ht="12.75" customHeight="1">
      <c r="A763" s="1"/>
      <c r="B763" s="55"/>
      <c r="C763" s="56"/>
      <c r="D763" s="56"/>
      <c r="E763" s="56"/>
      <c r="F763" s="57"/>
      <c r="G763" s="58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  <c r="AH763" s="57"/>
      <c r="AI763" s="57"/>
      <c r="AJ763" s="57"/>
      <c r="AK763" s="57"/>
      <c r="AL763" s="57"/>
      <c r="AM763" s="57"/>
      <c r="AN763" s="57"/>
      <c r="AO763" s="57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AZ763" s="57"/>
      <c r="BA763" s="57"/>
      <c r="BB763" s="57"/>
      <c r="BC763" s="57"/>
      <c r="BD763" s="57"/>
      <c r="BE763" s="57"/>
      <c r="BF763" s="57"/>
      <c r="BG763" s="57"/>
      <c r="BH763" s="57"/>
      <c r="BI763" s="57"/>
      <c r="BJ763" s="57"/>
      <c r="BK763" s="57"/>
      <c r="BL763" s="58"/>
      <c r="BM763" s="59"/>
      <c r="BN763" s="60"/>
      <c r="BO763" s="61"/>
      <c r="BP763" s="61"/>
      <c r="BQ763" s="61"/>
      <c r="BR763" s="61"/>
    </row>
    <row r="764" ht="12.75" customHeight="1">
      <c r="A764" s="1"/>
      <c r="B764" s="55"/>
      <c r="C764" s="56"/>
      <c r="D764" s="56"/>
      <c r="E764" s="56"/>
      <c r="F764" s="57"/>
      <c r="G764" s="58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  <c r="AH764" s="57"/>
      <c r="AI764" s="57"/>
      <c r="AJ764" s="57"/>
      <c r="AK764" s="57"/>
      <c r="AL764" s="57"/>
      <c r="AM764" s="57"/>
      <c r="AN764" s="57"/>
      <c r="AO764" s="57"/>
      <c r="AP764" s="57"/>
      <c r="AQ764" s="57"/>
      <c r="AR764" s="57"/>
      <c r="AS764" s="57"/>
      <c r="AT764" s="57"/>
      <c r="AU764" s="57"/>
      <c r="AV764" s="57"/>
      <c r="AW764" s="57"/>
      <c r="AX764" s="57"/>
      <c r="AY764" s="57"/>
      <c r="AZ764" s="57"/>
      <c r="BA764" s="57"/>
      <c r="BB764" s="57"/>
      <c r="BC764" s="57"/>
      <c r="BD764" s="57"/>
      <c r="BE764" s="57"/>
      <c r="BF764" s="57"/>
      <c r="BG764" s="57"/>
      <c r="BH764" s="57"/>
      <c r="BI764" s="57"/>
      <c r="BJ764" s="57"/>
      <c r="BK764" s="57"/>
      <c r="BL764" s="58"/>
      <c r="BM764" s="59"/>
      <c r="BN764" s="60"/>
      <c r="BO764" s="61"/>
      <c r="BP764" s="61"/>
      <c r="BQ764" s="61"/>
      <c r="BR764" s="61"/>
    </row>
    <row r="765" ht="12.75" customHeight="1">
      <c r="A765" s="1"/>
      <c r="B765" s="55"/>
      <c r="C765" s="56"/>
      <c r="D765" s="56"/>
      <c r="E765" s="56"/>
      <c r="F765" s="57"/>
      <c r="G765" s="58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  <c r="AH765" s="57"/>
      <c r="AI765" s="57"/>
      <c r="AJ765" s="57"/>
      <c r="AK765" s="57"/>
      <c r="AL765" s="57"/>
      <c r="AM765" s="57"/>
      <c r="AN765" s="57"/>
      <c r="AO765" s="57"/>
      <c r="AP765" s="57"/>
      <c r="AQ765" s="57"/>
      <c r="AR765" s="57"/>
      <c r="AS765" s="57"/>
      <c r="AT765" s="57"/>
      <c r="AU765" s="57"/>
      <c r="AV765" s="57"/>
      <c r="AW765" s="57"/>
      <c r="AX765" s="57"/>
      <c r="AY765" s="57"/>
      <c r="AZ765" s="57"/>
      <c r="BA765" s="57"/>
      <c r="BB765" s="57"/>
      <c r="BC765" s="57"/>
      <c r="BD765" s="57"/>
      <c r="BE765" s="57"/>
      <c r="BF765" s="57"/>
      <c r="BG765" s="57"/>
      <c r="BH765" s="57"/>
      <c r="BI765" s="57"/>
      <c r="BJ765" s="57"/>
      <c r="BK765" s="57"/>
      <c r="BL765" s="58"/>
      <c r="BM765" s="59"/>
      <c r="BN765" s="60"/>
      <c r="BO765" s="61"/>
      <c r="BP765" s="61"/>
      <c r="BQ765" s="61"/>
      <c r="BR765" s="61"/>
    </row>
    <row r="766" ht="12.75" customHeight="1">
      <c r="A766" s="1"/>
      <c r="B766" s="55"/>
      <c r="C766" s="56"/>
      <c r="D766" s="56"/>
      <c r="E766" s="56"/>
      <c r="F766" s="57"/>
      <c r="G766" s="58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  <c r="AH766" s="57"/>
      <c r="AI766" s="57"/>
      <c r="AJ766" s="57"/>
      <c r="AK766" s="57"/>
      <c r="AL766" s="57"/>
      <c r="AM766" s="57"/>
      <c r="AN766" s="57"/>
      <c r="AO766" s="57"/>
      <c r="AP766" s="57"/>
      <c r="AQ766" s="57"/>
      <c r="AR766" s="57"/>
      <c r="AS766" s="57"/>
      <c r="AT766" s="57"/>
      <c r="AU766" s="57"/>
      <c r="AV766" s="57"/>
      <c r="AW766" s="57"/>
      <c r="AX766" s="57"/>
      <c r="AY766" s="57"/>
      <c r="AZ766" s="57"/>
      <c r="BA766" s="57"/>
      <c r="BB766" s="57"/>
      <c r="BC766" s="57"/>
      <c r="BD766" s="57"/>
      <c r="BE766" s="57"/>
      <c r="BF766" s="57"/>
      <c r="BG766" s="57"/>
      <c r="BH766" s="57"/>
      <c r="BI766" s="57"/>
      <c r="BJ766" s="57"/>
      <c r="BK766" s="57"/>
      <c r="BL766" s="58"/>
      <c r="BM766" s="59"/>
      <c r="BN766" s="60"/>
      <c r="BO766" s="61"/>
      <c r="BP766" s="61"/>
      <c r="BQ766" s="61"/>
      <c r="BR766" s="61"/>
    </row>
    <row r="767" ht="12.75" customHeight="1">
      <c r="A767" s="1"/>
      <c r="B767" s="55"/>
      <c r="C767" s="56"/>
      <c r="D767" s="56"/>
      <c r="E767" s="56"/>
      <c r="F767" s="57"/>
      <c r="G767" s="58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  <c r="AH767" s="57"/>
      <c r="AI767" s="57"/>
      <c r="AJ767" s="57"/>
      <c r="AK767" s="57"/>
      <c r="AL767" s="57"/>
      <c r="AM767" s="57"/>
      <c r="AN767" s="57"/>
      <c r="AO767" s="57"/>
      <c r="AP767" s="57"/>
      <c r="AQ767" s="57"/>
      <c r="AR767" s="57"/>
      <c r="AS767" s="57"/>
      <c r="AT767" s="57"/>
      <c r="AU767" s="57"/>
      <c r="AV767" s="57"/>
      <c r="AW767" s="57"/>
      <c r="AX767" s="57"/>
      <c r="AY767" s="57"/>
      <c r="AZ767" s="57"/>
      <c r="BA767" s="57"/>
      <c r="BB767" s="57"/>
      <c r="BC767" s="57"/>
      <c r="BD767" s="57"/>
      <c r="BE767" s="57"/>
      <c r="BF767" s="57"/>
      <c r="BG767" s="57"/>
      <c r="BH767" s="57"/>
      <c r="BI767" s="57"/>
      <c r="BJ767" s="57"/>
      <c r="BK767" s="57"/>
      <c r="BL767" s="58"/>
      <c r="BM767" s="59"/>
      <c r="BN767" s="60"/>
      <c r="BO767" s="61"/>
      <c r="BP767" s="61"/>
      <c r="BQ767" s="61"/>
      <c r="BR767" s="61"/>
    </row>
    <row r="768" ht="12.75" customHeight="1">
      <c r="A768" s="1"/>
      <c r="B768" s="55"/>
      <c r="C768" s="56"/>
      <c r="D768" s="56"/>
      <c r="E768" s="56"/>
      <c r="F768" s="57"/>
      <c r="G768" s="58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57"/>
      <c r="AW768" s="57"/>
      <c r="AX768" s="57"/>
      <c r="AY768" s="57"/>
      <c r="AZ768" s="57"/>
      <c r="BA768" s="57"/>
      <c r="BB768" s="57"/>
      <c r="BC768" s="57"/>
      <c r="BD768" s="57"/>
      <c r="BE768" s="57"/>
      <c r="BF768" s="57"/>
      <c r="BG768" s="57"/>
      <c r="BH768" s="57"/>
      <c r="BI768" s="57"/>
      <c r="BJ768" s="57"/>
      <c r="BK768" s="57"/>
      <c r="BL768" s="58"/>
      <c r="BM768" s="59"/>
      <c r="BN768" s="60"/>
      <c r="BO768" s="61"/>
      <c r="BP768" s="61"/>
      <c r="BQ768" s="61"/>
      <c r="BR768" s="61"/>
    </row>
    <row r="769" ht="12.75" customHeight="1">
      <c r="A769" s="1"/>
      <c r="B769" s="55"/>
      <c r="C769" s="56"/>
      <c r="D769" s="56"/>
      <c r="E769" s="56"/>
      <c r="F769" s="57"/>
      <c r="G769" s="58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  <c r="AW769" s="57"/>
      <c r="AX769" s="57"/>
      <c r="AY769" s="57"/>
      <c r="AZ769" s="57"/>
      <c r="BA769" s="57"/>
      <c r="BB769" s="57"/>
      <c r="BC769" s="57"/>
      <c r="BD769" s="57"/>
      <c r="BE769" s="57"/>
      <c r="BF769" s="57"/>
      <c r="BG769" s="57"/>
      <c r="BH769" s="57"/>
      <c r="BI769" s="57"/>
      <c r="BJ769" s="57"/>
      <c r="BK769" s="57"/>
      <c r="BL769" s="58"/>
      <c r="BM769" s="59"/>
      <c r="BN769" s="60"/>
      <c r="BO769" s="61"/>
      <c r="BP769" s="61"/>
      <c r="BQ769" s="61"/>
      <c r="BR769" s="61"/>
    </row>
    <row r="770" ht="12.75" customHeight="1">
      <c r="A770" s="1"/>
      <c r="B770" s="55"/>
      <c r="C770" s="56"/>
      <c r="D770" s="56"/>
      <c r="E770" s="56"/>
      <c r="F770" s="57"/>
      <c r="G770" s="58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  <c r="AV770" s="57"/>
      <c r="AW770" s="57"/>
      <c r="AX770" s="57"/>
      <c r="AY770" s="57"/>
      <c r="AZ770" s="57"/>
      <c r="BA770" s="57"/>
      <c r="BB770" s="57"/>
      <c r="BC770" s="57"/>
      <c r="BD770" s="57"/>
      <c r="BE770" s="57"/>
      <c r="BF770" s="57"/>
      <c r="BG770" s="57"/>
      <c r="BH770" s="57"/>
      <c r="BI770" s="57"/>
      <c r="BJ770" s="57"/>
      <c r="BK770" s="57"/>
      <c r="BL770" s="58"/>
      <c r="BM770" s="59"/>
      <c r="BN770" s="60"/>
      <c r="BO770" s="61"/>
      <c r="BP770" s="61"/>
      <c r="BQ770" s="61"/>
      <c r="BR770" s="61"/>
    </row>
    <row r="771" ht="12.75" customHeight="1">
      <c r="A771" s="1"/>
      <c r="B771" s="55"/>
      <c r="C771" s="56"/>
      <c r="D771" s="56"/>
      <c r="E771" s="56"/>
      <c r="F771" s="57"/>
      <c r="G771" s="58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  <c r="AW771" s="57"/>
      <c r="AX771" s="57"/>
      <c r="AY771" s="57"/>
      <c r="AZ771" s="57"/>
      <c r="BA771" s="57"/>
      <c r="BB771" s="57"/>
      <c r="BC771" s="57"/>
      <c r="BD771" s="57"/>
      <c r="BE771" s="57"/>
      <c r="BF771" s="57"/>
      <c r="BG771" s="57"/>
      <c r="BH771" s="57"/>
      <c r="BI771" s="57"/>
      <c r="BJ771" s="57"/>
      <c r="BK771" s="57"/>
      <c r="BL771" s="58"/>
      <c r="BM771" s="59"/>
      <c r="BN771" s="60"/>
      <c r="BO771" s="61"/>
      <c r="BP771" s="61"/>
      <c r="BQ771" s="61"/>
      <c r="BR771" s="61"/>
    </row>
    <row r="772" ht="12.75" customHeight="1">
      <c r="A772" s="1"/>
      <c r="B772" s="55"/>
      <c r="C772" s="56"/>
      <c r="D772" s="56"/>
      <c r="E772" s="56"/>
      <c r="F772" s="57"/>
      <c r="G772" s="58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  <c r="AW772" s="57"/>
      <c r="AX772" s="57"/>
      <c r="AY772" s="57"/>
      <c r="AZ772" s="57"/>
      <c r="BA772" s="57"/>
      <c r="BB772" s="57"/>
      <c r="BC772" s="57"/>
      <c r="BD772" s="57"/>
      <c r="BE772" s="57"/>
      <c r="BF772" s="57"/>
      <c r="BG772" s="57"/>
      <c r="BH772" s="57"/>
      <c r="BI772" s="57"/>
      <c r="BJ772" s="57"/>
      <c r="BK772" s="57"/>
      <c r="BL772" s="58"/>
      <c r="BM772" s="59"/>
      <c r="BN772" s="60"/>
      <c r="BO772" s="61"/>
      <c r="BP772" s="61"/>
      <c r="BQ772" s="61"/>
      <c r="BR772" s="61"/>
    </row>
    <row r="773" ht="12.75" customHeight="1">
      <c r="A773" s="1"/>
      <c r="B773" s="55"/>
      <c r="C773" s="56"/>
      <c r="D773" s="56"/>
      <c r="E773" s="56"/>
      <c r="F773" s="57"/>
      <c r="G773" s="58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  <c r="AW773" s="57"/>
      <c r="AX773" s="57"/>
      <c r="AY773" s="57"/>
      <c r="AZ773" s="57"/>
      <c r="BA773" s="57"/>
      <c r="BB773" s="57"/>
      <c r="BC773" s="57"/>
      <c r="BD773" s="57"/>
      <c r="BE773" s="57"/>
      <c r="BF773" s="57"/>
      <c r="BG773" s="57"/>
      <c r="BH773" s="57"/>
      <c r="BI773" s="57"/>
      <c r="BJ773" s="57"/>
      <c r="BK773" s="57"/>
      <c r="BL773" s="58"/>
      <c r="BM773" s="59"/>
      <c r="BN773" s="60"/>
      <c r="BO773" s="61"/>
      <c r="BP773" s="61"/>
      <c r="BQ773" s="61"/>
      <c r="BR773" s="61"/>
    </row>
    <row r="774" ht="12.75" customHeight="1">
      <c r="A774" s="1"/>
      <c r="B774" s="55"/>
      <c r="C774" s="56"/>
      <c r="D774" s="56"/>
      <c r="E774" s="56"/>
      <c r="F774" s="57"/>
      <c r="G774" s="58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  <c r="AW774" s="57"/>
      <c r="AX774" s="57"/>
      <c r="AY774" s="57"/>
      <c r="AZ774" s="57"/>
      <c r="BA774" s="57"/>
      <c r="BB774" s="57"/>
      <c r="BC774" s="57"/>
      <c r="BD774" s="57"/>
      <c r="BE774" s="57"/>
      <c r="BF774" s="57"/>
      <c r="BG774" s="57"/>
      <c r="BH774" s="57"/>
      <c r="BI774" s="57"/>
      <c r="BJ774" s="57"/>
      <c r="BK774" s="57"/>
      <c r="BL774" s="58"/>
      <c r="BM774" s="59"/>
      <c r="BN774" s="60"/>
      <c r="BO774" s="61"/>
      <c r="BP774" s="61"/>
      <c r="BQ774" s="61"/>
      <c r="BR774" s="61"/>
    </row>
    <row r="775" ht="12.75" customHeight="1">
      <c r="A775" s="1"/>
      <c r="B775" s="55"/>
      <c r="C775" s="56"/>
      <c r="D775" s="56"/>
      <c r="E775" s="56"/>
      <c r="F775" s="57"/>
      <c r="G775" s="58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  <c r="AW775" s="57"/>
      <c r="AX775" s="57"/>
      <c r="AY775" s="57"/>
      <c r="AZ775" s="57"/>
      <c r="BA775" s="57"/>
      <c r="BB775" s="57"/>
      <c r="BC775" s="57"/>
      <c r="BD775" s="57"/>
      <c r="BE775" s="57"/>
      <c r="BF775" s="57"/>
      <c r="BG775" s="57"/>
      <c r="BH775" s="57"/>
      <c r="BI775" s="57"/>
      <c r="BJ775" s="57"/>
      <c r="BK775" s="57"/>
      <c r="BL775" s="58"/>
      <c r="BM775" s="59"/>
      <c r="BN775" s="60"/>
      <c r="BO775" s="61"/>
      <c r="BP775" s="61"/>
      <c r="BQ775" s="61"/>
      <c r="BR775" s="61"/>
    </row>
    <row r="776" ht="12.75" customHeight="1">
      <c r="A776" s="1"/>
      <c r="B776" s="55"/>
      <c r="C776" s="56"/>
      <c r="D776" s="56"/>
      <c r="E776" s="56"/>
      <c r="F776" s="57"/>
      <c r="G776" s="58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  <c r="AW776" s="57"/>
      <c r="AX776" s="57"/>
      <c r="AY776" s="57"/>
      <c r="AZ776" s="57"/>
      <c r="BA776" s="57"/>
      <c r="BB776" s="57"/>
      <c r="BC776" s="57"/>
      <c r="BD776" s="57"/>
      <c r="BE776" s="57"/>
      <c r="BF776" s="57"/>
      <c r="BG776" s="57"/>
      <c r="BH776" s="57"/>
      <c r="BI776" s="57"/>
      <c r="BJ776" s="57"/>
      <c r="BK776" s="57"/>
      <c r="BL776" s="58"/>
      <c r="BM776" s="59"/>
      <c r="BN776" s="60"/>
      <c r="BO776" s="61"/>
      <c r="BP776" s="61"/>
      <c r="BQ776" s="61"/>
      <c r="BR776" s="61"/>
    </row>
    <row r="777" ht="12.75" customHeight="1">
      <c r="A777" s="1"/>
      <c r="B777" s="55"/>
      <c r="C777" s="56"/>
      <c r="D777" s="56"/>
      <c r="E777" s="56"/>
      <c r="F777" s="57"/>
      <c r="G777" s="58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  <c r="AW777" s="57"/>
      <c r="AX777" s="57"/>
      <c r="AY777" s="57"/>
      <c r="AZ777" s="57"/>
      <c r="BA777" s="57"/>
      <c r="BB777" s="57"/>
      <c r="BC777" s="57"/>
      <c r="BD777" s="57"/>
      <c r="BE777" s="57"/>
      <c r="BF777" s="57"/>
      <c r="BG777" s="57"/>
      <c r="BH777" s="57"/>
      <c r="BI777" s="57"/>
      <c r="BJ777" s="57"/>
      <c r="BK777" s="57"/>
      <c r="BL777" s="58"/>
      <c r="BM777" s="59"/>
      <c r="BN777" s="60"/>
      <c r="BO777" s="61"/>
      <c r="BP777" s="61"/>
      <c r="BQ777" s="61"/>
      <c r="BR777" s="61"/>
    </row>
    <row r="778" ht="12.75" customHeight="1">
      <c r="A778" s="1"/>
      <c r="B778" s="55"/>
      <c r="C778" s="56"/>
      <c r="D778" s="56"/>
      <c r="E778" s="56"/>
      <c r="F778" s="57"/>
      <c r="G778" s="58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AZ778" s="57"/>
      <c r="BA778" s="57"/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  <c r="BL778" s="58"/>
      <c r="BM778" s="59"/>
      <c r="BN778" s="60"/>
      <c r="BO778" s="61"/>
      <c r="BP778" s="61"/>
      <c r="BQ778" s="61"/>
      <c r="BR778" s="61"/>
    </row>
    <row r="779" ht="12.75" customHeight="1">
      <c r="A779" s="1"/>
      <c r="B779" s="55"/>
      <c r="C779" s="56"/>
      <c r="D779" s="56"/>
      <c r="E779" s="56"/>
      <c r="F779" s="57"/>
      <c r="G779" s="58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  <c r="AH779" s="57"/>
      <c r="AI779" s="57"/>
      <c r="AJ779" s="57"/>
      <c r="AK779" s="57"/>
      <c r="AL779" s="57"/>
      <c r="AM779" s="57"/>
      <c r="AN779" s="57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57"/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  <c r="BL779" s="58"/>
      <c r="BM779" s="59"/>
      <c r="BN779" s="60"/>
      <c r="BO779" s="61"/>
      <c r="BP779" s="61"/>
      <c r="BQ779" s="61"/>
      <c r="BR779" s="61"/>
    </row>
    <row r="780" ht="12.75" customHeight="1">
      <c r="A780" s="1"/>
      <c r="B780" s="55"/>
      <c r="C780" s="56"/>
      <c r="D780" s="56"/>
      <c r="E780" s="56"/>
      <c r="F780" s="57"/>
      <c r="G780" s="58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  <c r="AH780" s="57"/>
      <c r="AI780" s="57"/>
      <c r="AJ780" s="57"/>
      <c r="AK780" s="57"/>
      <c r="AL780" s="57"/>
      <c r="AM780" s="57"/>
      <c r="AN780" s="57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AZ780" s="57"/>
      <c r="BA780" s="57"/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  <c r="BL780" s="58"/>
      <c r="BM780" s="59"/>
      <c r="BN780" s="60"/>
      <c r="BO780" s="61"/>
      <c r="BP780" s="61"/>
      <c r="BQ780" s="61"/>
      <c r="BR780" s="61"/>
    </row>
    <row r="781" ht="12.75" customHeight="1">
      <c r="A781" s="1"/>
      <c r="B781" s="55"/>
      <c r="C781" s="56"/>
      <c r="D781" s="56"/>
      <c r="E781" s="56"/>
      <c r="F781" s="57"/>
      <c r="G781" s="58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  <c r="AH781" s="57"/>
      <c r="AI781" s="57"/>
      <c r="AJ781" s="57"/>
      <c r="AK781" s="57"/>
      <c r="AL781" s="57"/>
      <c r="AM781" s="57"/>
      <c r="AN781" s="57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AZ781" s="57"/>
      <c r="BA781" s="57"/>
      <c r="BB781" s="57"/>
      <c r="BC781" s="57"/>
      <c r="BD781" s="57"/>
      <c r="BE781" s="57"/>
      <c r="BF781" s="57"/>
      <c r="BG781" s="57"/>
      <c r="BH781" s="57"/>
      <c r="BI781" s="57"/>
      <c r="BJ781" s="57"/>
      <c r="BK781" s="57"/>
      <c r="BL781" s="58"/>
      <c r="BM781" s="59"/>
      <c r="BN781" s="60"/>
      <c r="BO781" s="61"/>
      <c r="BP781" s="61"/>
      <c r="BQ781" s="61"/>
      <c r="BR781" s="61"/>
    </row>
    <row r="782" ht="12.75" customHeight="1">
      <c r="A782" s="1"/>
      <c r="B782" s="55"/>
      <c r="C782" s="56"/>
      <c r="D782" s="56"/>
      <c r="E782" s="56"/>
      <c r="F782" s="57"/>
      <c r="G782" s="58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  <c r="AH782" s="57"/>
      <c r="AI782" s="57"/>
      <c r="AJ782" s="57"/>
      <c r="AK782" s="57"/>
      <c r="AL782" s="57"/>
      <c r="AM782" s="57"/>
      <c r="AN782" s="57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AZ782" s="57"/>
      <c r="BA782" s="57"/>
      <c r="BB782" s="57"/>
      <c r="BC782" s="57"/>
      <c r="BD782" s="57"/>
      <c r="BE782" s="57"/>
      <c r="BF782" s="57"/>
      <c r="BG782" s="57"/>
      <c r="BH782" s="57"/>
      <c r="BI782" s="57"/>
      <c r="BJ782" s="57"/>
      <c r="BK782" s="57"/>
      <c r="BL782" s="58"/>
      <c r="BM782" s="59"/>
      <c r="BN782" s="60"/>
      <c r="BO782" s="61"/>
      <c r="BP782" s="61"/>
      <c r="BQ782" s="61"/>
      <c r="BR782" s="61"/>
    </row>
    <row r="783" ht="12.75" customHeight="1">
      <c r="A783" s="1"/>
      <c r="B783" s="55"/>
      <c r="C783" s="56"/>
      <c r="D783" s="56"/>
      <c r="E783" s="56"/>
      <c r="F783" s="57"/>
      <c r="G783" s="58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  <c r="AH783" s="57"/>
      <c r="AI783" s="57"/>
      <c r="AJ783" s="57"/>
      <c r="AK783" s="57"/>
      <c r="AL783" s="57"/>
      <c r="AM783" s="57"/>
      <c r="AN783" s="57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AZ783" s="57"/>
      <c r="BA783" s="57"/>
      <c r="BB783" s="57"/>
      <c r="BC783" s="57"/>
      <c r="BD783" s="57"/>
      <c r="BE783" s="57"/>
      <c r="BF783" s="57"/>
      <c r="BG783" s="57"/>
      <c r="BH783" s="57"/>
      <c r="BI783" s="57"/>
      <c r="BJ783" s="57"/>
      <c r="BK783" s="57"/>
      <c r="BL783" s="58"/>
      <c r="BM783" s="59"/>
      <c r="BN783" s="60"/>
      <c r="BO783" s="61"/>
      <c r="BP783" s="61"/>
      <c r="BQ783" s="61"/>
      <c r="BR783" s="61"/>
    </row>
    <row r="784" ht="12.75" customHeight="1">
      <c r="A784" s="1"/>
      <c r="B784" s="55"/>
      <c r="C784" s="56"/>
      <c r="D784" s="56"/>
      <c r="E784" s="56"/>
      <c r="F784" s="57"/>
      <c r="G784" s="58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  <c r="AH784" s="57"/>
      <c r="AI784" s="57"/>
      <c r="AJ784" s="57"/>
      <c r="AK784" s="57"/>
      <c r="AL784" s="57"/>
      <c r="AM784" s="57"/>
      <c r="AN784" s="57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AZ784" s="57"/>
      <c r="BA784" s="57"/>
      <c r="BB784" s="57"/>
      <c r="BC784" s="57"/>
      <c r="BD784" s="57"/>
      <c r="BE784" s="57"/>
      <c r="BF784" s="57"/>
      <c r="BG784" s="57"/>
      <c r="BH784" s="57"/>
      <c r="BI784" s="57"/>
      <c r="BJ784" s="57"/>
      <c r="BK784" s="57"/>
      <c r="BL784" s="58"/>
      <c r="BM784" s="59"/>
      <c r="BN784" s="60"/>
      <c r="BO784" s="61"/>
      <c r="BP784" s="61"/>
      <c r="BQ784" s="61"/>
      <c r="BR784" s="61"/>
    </row>
    <row r="785" ht="12.75" customHeight="1">
      <c r="A785" s="1"/>
      <c r="B785" s="55"/>
      <c r="C785" s="56"/>
      <c r="D785" s="56"/>
      <c r="E785" s="56"/>
      <c r="F785" s="57"/>
      <c r="G785" s="58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  <c r="AH785" s="57"/>
      <c r="AI785" s="57"/>
      <c r="AJ785" s="57"/>
      <c r="AK785" s="57"/>
      <c r="AL785" s="57"/>
      <c r="AM785" s="57"/>
      <c r="AN785" s="57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57"/>
      <c r="BB785" s="57"/>
      <c r="BC785" s="57"/>
      <c r="BD785" s="57"/>
      <c r="BE785" s="57"/>
      <c r="BF785" s="57"/>
      <c r="BG785" s="57"/>
      <c r="BH785" s="57"/>
      <c r="BI785" s="57"/>
      <c r="BJ785" s="57"/>
      <c r="BK785" s="57"/>
      <c r="BL785" s="58"/>
      <c r="BM785" s="59"/>
      <c r="BN785" s="60"/>
      <c r="BO785" s="61"/>
      <c r="BP785" s="61"/>
      <c r="BQ785" s="61"/>
      <c r="BR785" s="61"/>
    </row>
    <row r="786" ht="12.75" customHeight="1">
      <c r="A786" s="1"/>
      <c r="B786" s="55"/>
      <c r="C786" s="56"/>
      <c r="D786" s="56"/>
      <c r="E786" s="56"/>
      <c r="F786" s="57"/>
      <c r="G786" s="58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  <c r="AH786" s="57"/>
      <c r="AI786" s="57"/>
      <c r="AJ786" s="57"/>
      <c r="AK786" s="57"/>
      <c r="AL786" s="57"/>
      <c r="AM786" s="57"/>
      <c r="AN786" s="57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57"/>
      <c r="BB786" s="57"/>
      <c r="BC786" s="57"/>
      <c r="BD786" s="57"/>
      <c r="BE786" s="57"/>
      <c r="BF786" s="57"/>
      <c r="BG786" s="57"/>
      <c r="BH786" s="57"/>
      <c r="BI786" s="57"/>
      <c r="BJ786" s="57"/>
      <c r="BK786" s="57"/>
      <c r="BL786" s="58"/>
      <c r="BM786" s="59"/>
      <c r="BN786" s="60"/>
      <c r="BO786" s="61"/>
      <c r="BP786" s="61"/>
      <c r="BQ786" s="61"/>
      <c r="BR786" s="61"/>
    </row>
    <row r="787" ht="12.75" customHeight="1">
      <c r="A787" s="1"/>
      <c r="B787" s="55"/>
      <c r="C787" s="56"/>
      <c r="D787" s="56"/>
      <c r="E787" s="56"/>
      <c r="F787" s="57"/>
      <c r="G787" s="58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  <c r="AH787" s="57"/>
      <c r="AI787" s="57"/>
      <c r="AJ787" s="57"/>
      <c r="AK787" s="57"/>
      <c r="AL787" s="57"/>
      <c r="AM787" s="57"/>
      <c r="AN787" s="57"/>
      <c r="AO787" s="57"/>
      <c r="AP787" s="57"/>
      <c r="AQ787" s="57"/>
      <c r="AR787" s="57"/>
      <c r="AS787" s="57"/>
      <c r="AT787" s="57"/>
      <c r="AU787" s="57"/>
      <c r="AV787" s="57"/>
      <c r="AW787" s="57"/>
      <c r="AX787" s="57"/>
      <c r="AY787" s="57"/>
      <c r="AZ787" s="57"/>
      <c r="BA787" s="57"/>
      <c r="BB787" s="57"/>
      <c r="BC787" s="57"/>
      <c r="BD787" s="57"/>
      <c r="BE787" s="57"/>
      <c r="BF787" s="57"/>
      <c r="BG787" s="57"/>
      <c r="BH787" s="57"/>
      <c r="BI787" s="57"/>
      <c r="BJ787" s="57"/>
      <c r="BK787" s="57"/>
      <c r="BL787" s="58"/>
      <c r="BM787" s="59"/>
      <c r="BN787" s="60"/>
      <c r="BO787" s="61"/>
      <c r="BP787" s="61"/>
      <c r="BQ787" s="61"/>
      <c r="BR787" s="61"/>
    </row>
    <row r="788" ht="12.75" customHeight="1">
      <c r="A788" s="1"/>
      <c r="B788" s="55"/>
      <c r="C788" s="56"/>
      <c r="D788" s="56"/>
      <c r="E788" s="56"/>
      <c r="F788" s="57"/>
      <c r="G788" s="58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  <c r="AH788" s="57"/>
      <c r="AI788" s="57"/>
      <c r="AJ788" s="57"/>
      <c r="AK788" s="57"/>
      <c r="AL788" s="57"/>
      <c r="AM788" s="57"/>
      <c r="AN788" s="57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57"/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  <c r="BL788" s="58"/>
      <c r="BM788" s="59"/>
      <c r="BN788" s="60"/>
      <c r="BO788" s="61"/>
      <c r="BP788" s="61"/>
      <c r="BQ788" s="61"/>
      <c r="BR788" s="61"/>
    </row>
    <row r="789" ht="12.75" customHeight="1">
      <c r="A789" s="1"/>
      <c r="B789" s="55"/>
      <c r="C789" s="56"/>
      <c r="D789" s="56"/>
      <c r="E789" s="56"/>
      <c r="F789" s="57"/>
      <c r="G789" s="58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  <c r="AH789" s="57"/>
      <c r="AI789" s="57"/>
      <c r="AJ789" s="57"/>
      <c r="AK789" s="57"/>
      <c r="AL789" s="57"/>
      <c r="AM789" s="57"/>
      <c r="AN789" s="57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57"/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  <c r="BL789" s="58"/>
      <c r="BM789" s="59"/>
      <c r="BN789" s="60"/>
      <c r="BO789" s="61"/>
      <c r="BP789" s="61"/>
      <c r="BQ789" s="61"/>
      <c r="BR789" s="61"/>
    </row>
    <row r="790" ht="12.75" customHeight="1">
      <c r="A790" s="1"/>
      <c r="B790" s="55"/>
      <c r="C790" s="56"/>
      <c r="D790" s="56"/>
      <c r="E790" s="56"/>
      <c r="F790" s="57"/>
      <c r="G790" s="58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  <c r="AH790" s="57"/>
      <c r="AI790" s="57"/>
      <c r="AJ790" s="57"/>
      <c r="AK790" s="57"/>
      <c r="AL790" s="57"/>
      <c r="AM790" s="57"/>
      <c r="AN790" s="57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57"/>
      <c r="BB790" s="57"/>
      <c r="BC790" s="57"/>
      <c r="BD790" s="57"/>
      <c r="BE790" s="57"/>
      <c r="BF790" s="57"/>
      <c r="BG790" s="57"/>
      <c r="BH790" s="57"/>
      <c r="BI790" s="57"/>
      <c r="BJ790" s="57"/>
      <c r="BK790" s="57"/>
      <c r="BL790" s="58"/>
      <c r="BM790" s="59"/>
      <c r="BN790" s="60"/>
      <c r="BO790" s="61"/>
      <c r="BP790" s="61"/>
      <c r="BQ790" s="61"/>
      <c r="BR790" s="61"/>
    </row>
    <row r="791" ht="12.75" customHeight="1">
      <c r="A791" s="1"/>
      <c r="B791" s="55"/>
      <c r="C791" s="56"/>
      <c r="D791" s="56"/>
      <c r="E791" s="56"/>
      <c r="F791" s="57"/>
      <c r="G791" s="58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  <c r="AH791" s="57"/>
      <c r="AI791" s="57"/>
      <c r="AJ791" s="57"/>
      <c r="AK791" s="57"/>
      <c r="AL791" s="57"/>
      <c r="AM791" s="57"/>
      <c r="AN791" s="57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AZ791" s="57"/>
      <c r="BA791" s="57"/>
      <c r="BB791" s="57"/>
      <c r="BC791" s="57"/>
      <c r="BD791" s="57"/>
      <c r="BE791" s="57"/>
      <c r="BF791" s="57"/>
      <c r="BG791" s="57"/>
      <c r="BH791" s="57"/>
      <c r="BI791" s="57"/>
      <c r="BJ791" s="57"/>
      <c r="BK791" s="57"/>
      <c r="BL791" s="58"/>
      <c r="BM791" s="59"/>
      <c r="BN791" s="60"/>
      <c r="BO791" s="61"/>
      <c r="BP791" s="61"/>
      <c r="BQ791" s="61"/>
      <c r="BR791" s="61"/>
    </row>
    <row r="792" ht="12.75" customHeight="1">
      <c r="A792" s="1"/>
      <c r="B792" s="55"/>
      <c r="C792" s="56"/>
      <c r="D792" s="56"/>
      <c r="E792" s="56"/>
      <c r="F792" s="57"/>
      <c r="G792" s="58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  <c r="AH792" s="57"/>
      <c r="AI792" s="57"/>
      <c r="AJ792" s="57"/>
      <c r="AK792" s="57"/>
      <c r="AL792" s="57"/>
      <c r="AM792" s="57"/>
      <c r="AN792" s="57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AZ792" s="57"/>
      <c r="BA792" s="57"/>
      <c r="BB792" s="57"/>
      <c r="BC792" s="57"/>
      <c r="BD792" s="57"/>
      <c r="BE792" s="57"/>
      <c r="BF792" s="57"/>
      <c r="BG792" s="57"/>
      <c r="BH792" s="57"/>
      <c r="BI792" s="57"/>
      <c r="BJ792" s="57"/>
      <c r="BK792" s="57"/>
      <c r="BL792" s="58"/>
      <c r="BM792" s="59"/>
      <c r="BN792" s="60"/>
      <c r="BO792" s="61"/>
      <c r="BP792" s="61"/>
      <c r="BQ792" s="61"/>
      <c r="BR792" s="61"/>
    </row>
    <row r="793" ht="12.75" customHeight="1">
      <c r="A793" s="1"/>
      <c r="B793" s="55"/>
      <c r="C793" s="56"/>
      <c r="D793" s="56"/>
      <c r="E793" s="56"/>
      <c r="F793" s="57"/>
      <c r="G793" s="58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  <c r="AH793" s="57"/>
      <c r="AI793" s="57"/>
      <c r="AJ793" s="57"/>
      <c r="AK793" s="57"/>
      <c r="AL793" s="57"/>
      <c r="AM793" s="57"/>
      <c r="AN793" s="57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AZ793" s="57"/>
      <c r="BA793" s="57"/>
      <c r="BB793" s="57"/>
      <c r="BC793" s="57"/>
      <c r="BD793" s="57"/>
      <c r="BE793" s="57"/>
      <c r="BF793" s="57"/>
      <c r="BG793" s="57"/>
      <c r="BH793" s="57"/>
      <c r="BI793" s="57"/>
      <c r="BJ793" s="57"/>
      <c r="BK793" s="57"/>
      <c r="BL793" s="58"/>
      <c r="BM793" s="59"/>
      <c r="BN793" s="60"/>
      <c r="BO793" s="61"/>
      <c r="BP793" s="61"/>
      <c r="BQ793" s="61"/>
      <c r="BR793" s="61"/>
    </row>
    <row r="794" ht="12.75" customHeight="1">
      <c r="A794" s="1"/>
      <c r="B794" s="55"/>
      <c r="C794" s="56"/>
      <c r="D794" s="56"/>
      <c r="E794" s="56"/>
      <c r="F794" s="57"/>
      <c r="G794" s="58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  <c r="AH794" s="57"/>
      <c r="AI794" s="57"/>
      <c r="AJ794" s="57"/>
      <c r="AK794" s="57"/>
      <c r="AL794" s="57"/>
      <c r="AM794" s="57"/>
      <c r="AN794" s="57"/>
      <c r="AO794" s="57"/>
      <c r="AP794" s="57"/>
      <c r="AQ794" s="57"/>
      <c r="AR794" s="57"/>
      <c r="AS794" s="57"/>
      <c r="AT794" s="57"/>
      <c r="AU794" s="57"/>
      <c r="AV794" s="57"/>
      <c r="AW794" s="57"/>
      <c r="AX794" s="57"/>
      <c r="AY794" s="57"/>
      <c r="AZ794" s="57"/>
      <c r="BA794" s="57"/>
      <c r="BB794" s="57"/>
      <c r="BC794" s="57"/>
      <c r="BD794" s="57"/>
      <c r="BE794" s="57"/>
      <c r="BF794" s="57"/>
      <c r="BG794" s="57"/>
      <c r="BH794" s="57"/>
      <c r="BI794" s="57"/>
      <c r="BJ794" s="57"/>
      <c r="BK794" s="57"/>
      <c r="BL794" s="58"/>
      <c r="BM794" s="59"/>
      <c r="BN794" s="60"/>
      <c r="BO794" s="61"/>
      <c r="BP794" s="61"/>
      <c r="BQ794" s="61"/>
      <c r="BR794" s="61"/>
    </row>
    <row r="795" ht="12.75" customHeight="1">
      <c r="A795" s="1"/>
      <c r="B795" s="55"/>
      <c r="C795" s="56"/>
      <c r="D795" s="56"/>
      <c r="E795" s="56"/>
      <c r="F795" s="57"/>
      <c r="G795" s="58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  <c r="AH795" s="57"/>
      <c r="AI795" s="57"/>
      <c r="AJ795" s="57"/>
      <c r="AK795" s="57"/>
      <c r="AL795" s="57"/>
      <c r="AM795" s="57"/>
      <c r="AN795" s="57"/>
      <c r="AO795" s="57"/>
      <c r="AP795" s="57"/>
      <c r="AQ795" s="57"/>
      <c r="AR795" s="57"/>
      <c r="AS795" s="57"/>
      <c r="AT795" s="57"/>
      <c r="AU795" s="57"/>
      <c r="AV795" s="57"/>
      <c r="AW795" s="57"/>
      <c r="AX795" s="57"/>
      <c r="AY795" s="57"/>
      <c r="AZ795" s="57"/>
      <c r="BA795" s="57"/>
      <c r="BB795" s="57"/>
      <c r="BC795" s="57"/>
      <c r="BD795" s="57"/>
      <c r="BE795" s="57"/>
      <c r="BF795" s="57"/>
      <c r="BG795" s="57"/>
      <c r="BH795" s="57"/>
      <c r="BI795" s="57"/>
      <c r="BJ795" s="57"/>
      <c r="BK795" s="57"/>
      <c r="BL795" s="58"/>
      <c r="BM795" s="59"/>
      <c r="BN795" s="60"/>
      <c r="BO795" s="61"/>
      <c r="BP795" s="61"/>
      <c r="BQ795" s="61"/>
      <c r="BR795" s="61"/>
    </row>
    <row r="796" ht="12.75" customHeight="1">
      <c r="A796" s="1"/>
      <c r="B796" s="55"/>
      <c r="C796" s="56"/>
      <c r="D796" s="56"/>
      <c r="E796" s="56"/>
      <c r="F796" s="57"/>
      <c r="G796" s="58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  <c r="AH796" s="57"/>
      <c r="AI796" s="57"/>
      <c r="AJ796" s="57"/>
      <c r="AK796" s="57"/>
      <c r="AL796" s="57"/>
      <c r="AM796" s="57"/>
      <c r="AN796" s="57"/>
      <c r="AO796" s="57"/>
      <c r="AP796" s="57"/>
      <c r="AQ796" s="57"/>
      <c r="AR796" s="57"/>
      <c r="AS796" s="57"/>
      <c r="AT796" s="57"/>
      <c r="AU796" s="57"/>
      <c r="AV796" s="57"/>
      <c r="AW796" s="57"/>
      <c r="AX796" s="57"/>
      <c r="AY796" s="57"/>
      <c r="AZ796" s="57"/>
      <c r="BA796" s="57"/>
      <c r="BB796" s="57"/>
      <c r="BC796" s="57"/>
      <c r="BD796" s="57"/>
      <c r="BE796" s="57"/>
      <c r="BF796" s="57"/>
      <c r="BG796" s="57"/>
      <c r="BH796" s="57"/>
      <c r="BI796" s="57"/>
      <c r="BJ796" s="57"/>
      <c r="BK796" s="57"/>
      <c r="BL796" s="58"/>
      <c r="BM796" s="59"/>
      <c r="BN796" s="60"/>
      <c r="BO796" s="61"/>
      <c r="BP796" s="61"/>
      <c r="BQ796" s="61"/>
      <c r="BR796" s="61"/>
    </row>
    <row r="797" ht="12.75" customHeight="1">
      <c r="A797" s="1"/>
      <c r="B797" s="55"/>
      <c r="C797" s="56"/>
      <c r="D797" s="56"/>
      <c r="E797" s="56"/>
      <c r="F797" s="57"/>
      <c r="G797" s="58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  <c r="AH797" s="57"/>
      <c r="AI797" s="57"/>
      <c r="AJ797" s="57"/>
      <c r="AK797" s="57"/>
      <c r="AL797" s="57"/>
      <c r="AM797" s="57"/>
      <c r="AN797" s="57"/>
      <c r="AO797" s="57"/>
      <c r="AP797" s="57"/>
      <c r="AQ797" s="57"/>
      <c r="AR797" s="57"/>
      <c r="AS797" s="57"/>
      <c r="AT797" s="57"/>
      <c r="AU797" s="57"/>
      <c r="AV797" s="57"/>
      <c r="AW797" s="57"/>
      <c r="AX797" s="57"/>
      <c r="AY797" s="57"/>
      <c r="AZ797" s="57"/>
      <c r="BA797" s="57"/>
      <c r="BB797" s="57"/>
      <c r="BC797" s="57"/>
      <c r="BD797" s="57"/>
      <c r="BE797" s="57"/>
      <c r="BF797" s="57"/>
      <c r="BG797" s="57"/>
      <c r="BH797" s="57"/>
      <c r="BI797" s="57"/>
      <c r="BJ797" s="57"/>
      <c r="BK797" s="57"/>
      <c r="BL797" s="58"/>
      <c r="BM797" s="59"/>
      <c r="BN797" s="60"/>
      <c r="BO797" s="61"/>
      <c r="BP797" s="61"/>
      <c r="BQ797" s="61"/>
      <c r="BR797" s="61"/>
    </row>
    <row r="798" ht="12.75" customHeight="1">
      <c r="A798" s="1"/>
      <c r="B798" s="55"/>
      <c r="C798" s="56"/>
      <c r="D798" s="56"/>
      <c r="E798" s="56"/>
      <c r="F798" s="57"/>
      <c r="G798" s="58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  <c r="AH798" s="57"/>
      <c r="AI798" s="57"/>
      <c r="AJ798" s="57"/>
      <c r="AK798" s="57"/>
      <c r="AL798" s="57"/>
      <c r="AM798" s="57"/>
      <c r="AN798" s="57"/>
      <c r="AO798" s="57"/>
      <c r="AP798" s="57"/>
      <c r="AQ798" s="57"/>
      <c r="AR798" s="57"/>
      <c r="AS798" s="57"/>
      <c r="AT798" s="57"/>
      <c r="AU798" s="57"/>
      <c r="AV798" s="57"/>
      <c r="AW798" s="57"/>
      <c r="AX798" s="57"/>
      <c r="AY798" s="57"/>
      <c r="AZ798" s="57"/>
      <c r="BA798" s="57"/>
      <c r="BB798" s="57"/>
      <c r="BC798" s="57"/>
      <c r="BD798" s="57"/>
      <c r="BE798" s="57"/>
      <c r="BF798" s="57"/>
      <c r="BG798" s="57"/>
      <c r="BH798" s="57"/>
      <c r="BI798" s="57"/>
      <c r="BJ798" s="57"/>
      <c r="BK798" s="57"/>
      <c r="BL798" s="58"/>
      <c r="BM798" s="59"/>
      <c r="BN798" s="60"/>
      <c r="BO798" s="61"/>
      <c r="BP798" s="61"/>
      <c r="BQ798" s="61"/>
      <c r="BR798" s="61"/>
    </row>
    <row r="799" ht="12.75" customHeight="1">
      <c r="A799" s="1"/>
      <c r="B799" s="55"/>
      <c r="C799" s="56"/>
      <c r="D799" s="56"/>
      <c r="E799" s="56"/>
      <c r="F799" s="57"/>
      <c r="G799" s="58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  <c r="AH799" s="57"/>
      <c r="AI799" s="57"/>
      <c r="AJ799" s="57"/>
      <c r="AK799" s="57"/>
      <c r="AL799" s="57"/>
      <c r="AM799" s="57"/>
      <c r="AN799" s="57"/>
      <c r="AO799" s="57"/>
      <c r="AP799" s="57"/>
      <c r="AQ799" s="57"/>
      <c r="AR799" s="57"/>
      <c r="AS799" s="57"/>
      <c r="AT799" s="57"/>
      <c r="AU799" s="57"/>
      <c r="AV799" s="57"/>
      <c r="AW799" s="57"/>
      <c r="AX799" s="57"/>
      <c r="AY799" s="57"/>
      <c r="AZ799" s="57"/>
      <c r="BA799" s="57"/>
      <c r="BB799" s="57"/>
      <c r="BC799" s="57"/>
      <c r="BD799" s="57"/>
      <c r="BE799" s="57"/>
      <c r="BF799" s="57"/>
      <c r="BG799" s="57"/>
      <c r="BH799" s="57"/>
      <c r="BI799" s="57"/>
      <c r="BJ799" s="57"/>
      <c r="BK799" s="57"/>
      <c r="BL799" s="58"/>
      <c r="BM799" s="59"/>
      <c r="BN799" s="60"/>
      <c r="BO799" s="61"/>
      <c r="BP799" s="61"/>
      <c r="BQ799" s="61"/>
      <c r="BR799" s="61"/>
    </row>
    <row r="800" ht="12.75" customHeight="1">
      <c r="A800" s="1"/>
      <c r="B800" s="55"/>
      <c r="C800" s="56"/>
      <c r="D800" s="56"/>
      <c r="E800" s="56"/>
      <c r="F800" s="57"/>
      <c r="G800" s="58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  <c r="AH800" s="57"/>
      <c r="AI800" s="57"/>
      <c r="AJ800" s="57"/>
      <c r="AK800" s="57"/>
      <c r="AL800" s="57"/>
      <c r="AM800" s="57"/>
      <c r="AN800" s="57"/>
      <c r="AO800" s="57"/>
      <c r="AP800" s="57"/>
      <c r="AQ800" s="57"/>
      <c r="AR800" s="57"/>
      <c r="AS800" s="57"/>
      <c r="AT800" s="57"/>
      <c r="AU800" s="57"/>
      <c r="AV800" s="57"/>
      <c r="AW800" s="57"/>
      <c r="AX800" s="57"/>
      <c r="AY800" s="57"/>
      <c r="AZ800" s="57"/>
      <c r="BA800" s="57"/>
      <c r="BB800" s="57"/>
      <c r="BC800" s="57"/>
      <c r="BD800" s="57"/>
      <c r="BE800" s="57"/>
      <c r="BF800" s="57"/>
      <c r="BG800" s="57"/>
      <c r="BH800" s="57"/>
      <c r="BI800" s="57"/>
      <c r="BJ800" s="57"/>
      <c r="BK800" s="57"/>
      <c r="BL800" s="58"/>
      <c r="BM800" s="59"/>
      <c r="BN800" s="60"/>
      <c r="BO800" s="61"/>
      <c r="BP800" s="61"/>
      <c r="BQ800" s="61"/>
      <c r="BR800" s="61"/>
    </row>
    <row r="801" ht="12.75" customHeight="1">
      <c r="A801" s="1"/>
      <c r="B801" s="55"/>
      <c r="C801" s="56"/>
      <c r="D801" s="56"/>
      <c r="E801" s="56"/>
      <c r="F801" s="57"/>
      <c r="G801" s="58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  <c r="AH801" s="57"/>
      <c r="AI801" s="57"/>
      <c r="AJ801" s="57"/>
      <c r="AK801" s="57"/>
      <c r="AL801" s="57"/>
      <c r="AM801" s="57"/>
      <c r="AN801" s="57"/>
      <c r="AO801" s="57"/>
      <c r="AP801" s="57"/>
      <c r="AQ801" s="57"/>
      <c r="AR801" s="57"/>
      <c r="AS801" s="57"/>
      <c r="AT801" s="57"/>
      <c r="AU801" s="57"/>
      <c r="AV801" s="57"/>
      <c r="AW801" s="57"/>
      <c r="AX801" s="57"/>
      <c r="AY801" s="57"/>
      <c r="AZ801" s="57"/>
      <c r="BA801" s="57"/>
      <c r="BB801" s="57"/>
      <c r="BC801" s="57"/>
      <c r="BD801" s="57"/>
      <c r="BE801" s="57"/>
      <c r="BF801" s="57"/>
      <c r="BG801" s="57"/>
      <c r="BH801" s="57"/>
      <c r="BI801" s="57"/>
      <c r="BJ801" s="57"/>
      <c r="BK801" s="57"/>
      <c r="BL801" s="58"/>
      <c r="BM801" s="59"/>
      <c r="BN801" s="60"/>
      <c r="BO801" s="61"/>
      <c r="BP801" s="61"/>
      <c r="BQ801" s="61"/>
      <c r="BR801" s="61"/>
    </row>
    <row r="802" ht="12.75" customHeight="1">
      <c r="A802" s="1"/>
      <c r="B802" s="55"/>
      <c r="C802" s="56"/>
      <c r="D802" s="56"/>
      <c r="E802" s="56"/>
      <c r="F802" s="57"/>
      <c r="G802" s="58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  <c r="AH802" s="57"/>
      <c r="AI802" s="57"/>
      <c r="AJ802" s="57"/>
      <c r="AK802" s="57"/>
      <c r="AL802" s="57"/>
      <c r="AM802" s="57"/>
      <c r="AN802" s="57"/>
      <c r="AO802" s="57"/>
      <c r="AP802" s="57"/>
      <c r="AQ802" s="57"/>
      <c r="AR802" s="57"/>
      <c r="AS802" s="57"/>
      <c r="AT802" s="57"/>
      <c r="AU802" s="57"/>
      <c r="AV802" s="57"/>
      <c r="AW802" s="57"/>
      <c r="AX802" s="57"/>
      <c r="AY802" s="57"/>
      <c r="AZ802" s="57"/>
      <c r="BA802" s="57"/>
      <c r="BB802" s="57"/>
      <c r="BC802" s="57"/>
      <c r="BD802" s="57"/>
      <c r="BE802" s="57"/>
      <c r="BF802" s="57"/>
      <c r="BG802" s="57"/>
      <c r="BH802" s="57"/>
      <c r="BI802" s="57"/>
      <c r="BJ802" s="57"/>
      <c r="BK802" s="57"/>
      <c r="BL802" s="58"/>
      <c r="BM802" s="59"/>
      <c r="BN802" s="60"/>
      <c r="BO802" s="61"/>
      <c r="BP802" s="61"/>
      <c r="BQ802" s="61"/>
      <c r="BR802" s="61"/>
    </row>
    <row r="803" ht="12.75" customHeight="1">
      <c r="A803" s="1"/>
      <c r="B803" s="55"/>
      <c r="C803" s="56"/>
      <c r="D803" s="56"/>
      <c r="E803" s="56"/>
      <c r="F803" s="57"/>
      <c r="G803" s="58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  <c r="AH803" s="57"/>
      <c r="AI803" s="57"/>
      <c r="AJ803" s="57"/>
      <c r="AK803" s="57"/>
      <c r="AL803" s="57"/>
      <c r="AM803" s="57"/>
      <c r="AN803" s="57"/>
      <c r="AO803" s="57"/>
      <c r="AP803" s="57"/>
      <c r="AQ803" s="57"/>
      <c r="AR803" s="57"/>
      <c r="AS803" s="57"/>
      <c r="AT803" s="57"/>
      <c r="AU803" s="57"/>
      <c r="AV803" s="57"/>
      <c r="AW803" s="57"/>
      <c r="AX803" s="57"/>
      <c r="AY803" s="57"/>
      <c r="AZ803" s="57"/>
      <c r="BA803" s="57"/>
      <c r="BB803" s="57"/>
      <c r="BC803" s="57"/>
      <c r="BD803" s="57"/>
      <c r="BE803" s="57"/>
      <c r="BF803" s="57"/>
      <c r="BG803" s="57"/>
      <c r="BH803" s="57"/>
      <c r="BI803" s="57"/>
      <c r="BJ803" s="57"/>
      <c r="BK803" s="57"/>
      <c r="BL803" s="58"/>
      <c r="BM803" s="59"/>
      <c r="BN803" s="60"/>
      <c r="BO803" s="61"/>
      <c r="BP803" s="61"/>
      <c r="BQ803" s="61"/>
      <c r="BR803" s="61"/>
    </row>
    <row r="804" ht="12.75" customHeight="1">
      <c r="A804" s="1"/>
      <c r="B804" s="55"/>
      <c r="C804" s="56"/>
      <c r="D804" s="56"/>
      <c r="E804" s="56"/>
      <c r="F804" s="57"/>
      <c r="G804" s="58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  <c r="AH804" s="57"/>
      <c r="AI804" s="57"/>
      <c r="AJ804" s="57"/>
      <c r="AK804" s="57"/>
      <c r="AL804" s="57"/>
      <c r="AM804" s="57"/>
      <c r="AN804" s="57"/>
      <c r="AO804" s="57"/>
      <c r="AP804" s="57"/>
      <c r="AQ804" s="57"/>
      <c r="AR804" s="57"/>
      <c r="AS804" s="57"/>
      <c r="AT804" s="57"/>
      <c r="AU804" s="57"/>
      <c r="AV804" s="57"/>
      <c r="AW804" s="57"/>
      <c r="AX804" s="57"/>
      <c r="AY804" s="57"/>
      <c r="AZ804" s="57"/>
      <c r="BA804" s="57"/>
      <c r="BB804" s="57"/>
      <c r="BC804" s="57"/>
      <c r="BD804" s="57"/>
      <c r="BE804" s="57"/>
      <c r="BF804" s="57"/>
      <c r="BG804" s="57"/>
      <c r="BH804" s="57"/>
      <c r="BI804" s="57"/>
      <c r="BJ804" s="57"/>
      <c r="BK804" s="57"/>
      <c r="BL804" s="58"/>
      <c r="BM804" s="59"/>
      <c r="BN804" s="60"/>
      <c r="BO804" s="61"/>
      <c r="BP804" s="61"/>
      <c r="BQ804" s="61"/>
      <c r="BR804" s="61"/>
    </row>
    <row r="805" ht="12.75" customHeight="1">
      <c r="A805" s="1"/>
      <c r="B805" s="55"/>
      <c r="C805" s="56"/>
      <c r="D805" s="56"/>
      <c r="E805" s="56"/>
      <c r="F805" s="57"/>
      <c r="G805" s="58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  <c r="AH805" s="57"/>
      <c r="AI805" s="57"/>
      <c r="AJ805" s="57"/>
      <c r="AK805" s="57"/>
      <c r="AL805" s="57"/>
      <c r="AM805" s="57"/>
      <c r="AN805" s="57"/>
      <c r="AO805" s="57"/>
      <c r="AP805" s="57"/>
      <c r="AQ805" s="57"/>
      <c r="AR805" s="57"/>
      <c r="AS805" s="57"/>
      <c r="AT805" s="57"/>
      <c r="AU805" s="57"/>
      <c r="AV805" s="57"/>
      <c r="AW805" s="57"/>
      <c r="AX805" s="57"/>
      <c r="AY805" s="57"/>
      <c r="AZ805" s="57"/>
      <c r="BA805" s="57"/>
      <c r="BB805" s="57"/>
      <c r="BC805" s="57"/>
      <c r="BD805" s="57"/>
      <c r="BE805" s="57"/>
      <c r="BF805" s="57"/>
      <c r="BG805" s="57"/>
      <c r="BH805" s="57"/>
      <c r="BI805" s="57"/>
      <c r="BJ805" s="57"/>
      <c r="BK805" s="57"/>
      <c r="BL805" s="58"/>
      <c r="BM805" s="59"/>
      <c r="BN805" s="60"/>
      <c r="BO805" s="61"/>
      <c r="BP805" s="61"/>
      <c r="BQ805" s="61"/>
      <c r="BR805" s="61"/>
    </row>
    <row r="806" ht="12.75" customHeight="1">
      <c r="A806" s="1"/>
      <c r="B806" s="55"/>
      <c r="C806" s="56"/>
      <c r="D806" s="56"/>
      <c r="E806" s="56"/>
      <c r="F806" s="57"/>
      <c r="G806" s="58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  <c r="AH806" s="57"/>
      <c r="AI806" s="57"/>
      <c r="AJ806" s="57"/>
      <c r="AK806" s="57"/>
      <c r="AL806" s="57"/>
      <c r="AM806" s="57"/>
      <c r="AN806" s="57"/>
      <c r="AO806" s="57"/>
      <c r="AP806" s="57"/>
      <c r="AQ806" s="57"/>
      <c r="AR806" s="57"/>
      <c r="AS806" s="57"/>
      <c r="AT806" s="57"/>
      <c r="AU806" s="57"/>
      <c r="AV806" s="57"/>
      <c r="AW806" s="57"/>
      <c r="AX806" s="57"/>
      <c r="AY806" s="57"/>
      <c r="AZ806" s="57"/>
      <c r="BA806" s="57"/>
      <c r="BB806" s="57"/>
      <c r="BC806" s="57"/>
      <c r="BD806" s="57"/>
      <c r="BE806" s="57"/>
      <c r="BF806" s="57"/>
      <c r="BG806" s="57"/>
      <c r="BH806" s="57"/>
      <c r="BI806" s="57"/>
      <c r="BJ806" s="57"/>
      <c r="BK806" s="57"/>
      <c r="BL806" s="58"/>
      <c r="BM806" s="59"/>
      <c r="BN806" s="60"/>
      <c r="BO806" s="61"/>
      <c r="BP806" s="61"/>
      <c r="BQ806" s="61"/>
      <c r="BR806" s="61"/>
    </row>
    <row r="807" ht="12.75" customHeight="1">
      <c r="A807" s="1"/>
      <c r="B807" s="55"/>
      <c r="C807" s="56"/>
      <c r="D807" s="56"/>
      <c r="E807" s="56"/>
      <c r="F807" s="57"/>
      <c r="G807" s="58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  <c r="AH807" s="57"/>
      <c r="AI807" s="57"/>
      <c r="AJ807" s="57"/>
      <c r="AK807" s="57"/>
      <c r="AL807" s="57"/>
      <c r="AM807" s="57"/>
      <c r="AN807" s="57"/>
      <c r="AO807" s="57"/>
      <c r="AP807" s="57"/>
      <c r="AQ807" s="57"/>
      <c r="AR807" s="57"/>
      <c r="AS807" s="57"/>
      <c r="AT807" s="57"/>
      <c r="AU807" s="57"/>
      <c r="AV807" s="57"/>
      <c r="AW807" s="57"/>
      <c r="AX807" s="57"/>
      <c r="AY807" s="57"/>
      <c r="AZ807" s="57"/>
      <c r="BA807" s="57"/>
      <c r="BB807" s="57"/>
      <c r="BC807" s="57"/>
      <c r="BD807" s="57"/>
      <c r="BE807" s="57"/>
      <c r="BF807" s="57"/>
      <c r="BG807" s="57"/>
      <c r="BH807" s="57"/>
      <c r="BI807" s="57"/>
      <c r="BJ807" s="57"/>
      <c r="BK807" s="57"/>
      <c r="BL807" s="58"/>
      <c r="BM807" s="59"/>
      <c r="BN807" s="60"/>
      <c r="BO807" s="61"/>
      <c r="BP807" s="61"/>
      <c r="BQ807" s="61"/>
      <c r="BR807" s="61"/>
    </row>
    <row r="808" ht="12.75" customHeight="1">
      <c r="A808" s="1"/>
      <c r="B808" s="55"/>
      <c r="C808" s="56"/>
      <c r="D808" s="56"/>
      <c r="E808" s="56"/>
      <c r="F808" s="57"/>
      <c r="G808" s="58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  <c r="AH808" s="57"/>
      <c r="AI808" s="57"/>
      <c r="AJ808" s="57"/>
      <c r="AK808" s="57"/>
      <c r="AL808" s="57"/>
      <c r="AM808" s="57"/>
      <c r="AN808" s="57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AZ808" s="57"/>
      <c r="BA808" s="57"/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  <c r="BL808" s="58"/>
      <c r="BM808" s="59"/>
      <c r="BN808" s="60"/>
      <c r="BO808" s="61"/>
      <c r="BP808" s="61"/>
      <c r="BQ808" s="61"/>
      <c r="BR808" s="61"/>
    </row>
    <row r="809" ht="12.75" customHeight="1">
      <c r="A809" s="1"/>
      <c r="B809" s="55"/>
      <c r="C809" s="56"/>
      <c r="D809" s="56"/>
      <c r="E809" s="56"/>
      <c r="F809" s="57"/>
      <c r="G809" s="58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  <c r="AH809" s="57"/>
      <c r="AI809" s="57"/>
      <c r="AJ809" s="57"/>
      <c r="AK809" s="57"/>
      <c r="AL809" s="57"/>
      <c r="AM809" s="57"/>
      <c r="AN809" s="57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AZ809" s="57"/>
      <c r="BA809" s="57"/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  <c r="BL809" s="58"/>
      <c r="BM809" s="59"/>
      <c r="BN809" s="60"/>
      <c r="BO809" s="61"/>
      <c r="BP809" s="61"/>
      <c r="BQ809" s="61"/>
      <c r="BR809" s="61"/>
    </row>
    <row r="810" ht="12.75" customHeight="1">
      <c r="A810" s="1"/>
      <c r="B810" s="55"/>
      <c r="C810" s="56"/>
      <c r="D810" s="56"/>
      <c r="E810" s="56"/>
      <c r="F810" s="57"/>
      <c r="G810" s="58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  <c r="AH810" s="57"/>
      <c r="AI810" s="57"/>
      <c r="AJ810" s="57"/>
      <c r="AK810" s="57"/>
      <c r="AL810" s="57"/>
      <c r="AM810" s="57"/>
      <c r="AN810" s="57"/>
      <c r="AO810" s="57"/>
      <c r="AP810" s="57"/>
      <c r="AQ810" s="57"/>
      <c r="AR810" s="57"/>
      <c r="AS810" s="57"/>
      <c r="AT810" s="57"/>
      <c r="AU810" s="57"/>
      <c r="AV810" s="57"/>
      <c r="AW810" s="57"/>
      <c r="AX810" s="57"/>
      <c r="AY810" s="57"/>
      <c r="AZ810" s="57"/>
      <c r="BA810" s="57"/>
      <c r="BB810" s="57"/>
      <c r="BC810" s="57"/>
      <c r="BD810" s="57"/>
      <c r="BE810" s="57"/>
      <c r="BF810" s="57"/>
      <c r="BG810" s="57"/>
      <c r="BH810" s="57"/>
      <c r="BI810" s="57"/>
      <c r="BJ810" s="57"/>
      <c r="BK810" s="57"/>
      <c r="BL810" s="58"/>
      <c r="BM810" s="59"/>
      <c r="BN810" s="60"/>
      <c r="BO810" s="61"/>
      <c r="BP810" s="61"/>
      <c r="BQ810" s="61"/>
      <c r="BR810" s="61"/>
    </row>
    <row r="811" ht="12.75" customHeight="1">
      <c r="A811" s="1"/>
      <c r="B811" s="55"/>
      <c r="C811" s="56"/>
      <c r="D811" s="56"/>
      <c r="E811" s="56"/>
      <c r="F811" s="57"/>
      <c r="G811" s="58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  <c r="AH811" s="57"/>
      <c r="AI811" s="57"/>
      <c r="AJ811" s="57"/>
      <c r="AK811" s="57"/>
      <c r="AL811" s="57"/>
      <c r="AM811" s="57"/>
      <c r="AN811" s="57"/>
      <c r="AO811" s="57"/>
      <c r="AP811" s="57"/>
      <c r="AQ811" s="57"/>
      <c r="AR811" s="57"/>
      <c r="AS811" s="57"/>
      <c r="AT811" s="57"/>
      <c r="AU811" s="57"/>
      <c r="AV811" s="57"/>
      <c r="AW811" s="57"/>
      <c r="AX811" s="57"/>
      <c r="AY811" s="57"/>
      <c r="AZ811" s="57"/>
      <c r="BA811" s="57"/>
      <c r="BB811" s="57"/>
      <c r="BC811" s="57"/>
      <c r="BD811" s="57"/>
      <c r="BE811" s="57"/>
      <c r="BF811" s="57"/>
      <c r="BG811" s="57"/>
      <c r="BH811" s="57"/>
      <c r="BI811" s="57"/>
      <c r="BJ811" s="57"/>
      <c r="BK811" s="57"/>
      <c r="BL811" s="58"/>
      <c r="BM811" s="59"/>
      <c r="BN811" s="60"/>
      <c r="BO811" s="61"/>
      <c r="BP811" s="61"/>
      <c r="BQ811" s="61"/>
      <c r="BR811" s="61"/>
    </row>
    <row r="812" ht="12.75" customHeight="1">
      <c r="A812" s="1"/>
      <c r="B812" s="55"/>
      <c r="C812" s="56"/>
      <c r="D812" s="56"/>
      <c r="E812" s="56"/>
      <c r="F812" s="57"/>
      <c r="G812" s="58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  <c r="AH812" s="57"/>
      <c r="AI812" s="57"/>
      <c r="AJ812" s="57"/>
      <c r="AK812" s="57"/>
      <c r="AL812" s="57"/>
      <c r="AM812" s="57"/>
      <c r="AN812" s="57"/>
      <c r="AO812" s="57"/>
      <c r="AP812" s="57"/>
      <c r="AQ812" s="57"/>
      <c r="AR812" s="57"/>
      <c r="AS812" s="57"/>
      <c r="AT812" s="57"/>
      <c r="AU812" s="57"/>
      <c r="AV812" s="57"/>
      <c r="AW812" s="57"/>
      <c r="AX812" s="57"/>
      <c r="AY812" s="57"/>
      <c r="AZ812" s="57"/>
      <c r="BA812" s="57"/>
      <c r="BB812" s="57"/>
      <c r="BC812" s="57"/>
      <c r="BD812" s="57"/>
      <c r="BE812" s="57"/>
      <c r="BF812" s="57"/>
      <c r="BG812" s="57"/>
      <c r="BH812" s="57"/>
      <c r="BI812" s="57"/>
      <c r="BJ812" s="57"/>
      <c r="BK812" s="57"/>
      <c r="BL812" s="58"/>
      <c r="BM812" s="59"/>
      <c r="BN812" s="60"/>
      <c r="BO812" s="61"/>
      <c r="BP812" s="61"/>
      <c r="BQ812" s="61"/>
      <c r="BR812" s="61"/>
    </row>
    <row r="813" ht="12.75" customHeight="1">
      <c r="A813" s="1"/>
      <c r="B813" s="55"/>
      <c r="C813" s="56"/>
      <c r="D813" s="56"/>
      <c r="E813" s="56"/>
      <c r="F813" s="57"/>
      <c r="G813" s="58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  <c r="AH813" s="57"/>
      <c r="AI813" s="57"/>
      <c r="AJ813" s="57"/>
      <c r="AK813" s="57"/>
      <c r="AL813" s="57"/>
      <c r="AM813" s="57"/>
      <c r="AN813" s="57"/>
      <c r="AO813" s="57"/>
      <c r="AP813" s="57"/>
      <c r="AQ813" s="57"/>
      <c r="AR813" s="57"/>
      <c r="AS813" s="57"/>
      <c r="AT813" s="57"/>
      <c r="AU813" s="57"/>
      <c r="AV813" s="57"/>
      <c r="AW813" s="57"/>
      <c r="AX813" s="57"/>
      <c r="AY813" s="57"/>
      <c r="AZ813" s="57"/>
      <c r="BA813" s="57"/>
      <c r="BB813" s="57"/>
      <c r="BC813" s="57"/>
      <c r="BD813" s="57"/>
      <c r="BE813" s="57"/>
      <c r="BF813" s="57"/>
      <c r="BG813" s="57"/>
      <c r="BH813" s="57"/>
      <c r="BI813" s="57"/>
      <c r="BJ813" s="57"/>
      <c r="BK813" s="57"/>
      <c r="BL813" s="58"/>
      <c r="BM813" s="59"/>
      <c r="BN813" s="60"/>
      <c r="BO813" s="61"/>
      <c r="BP813" s="61"/>
      <c r="BQ813" s="61"/>
      <c r="BR813" s="61"/>
    </row>
    <row r="814" ht="12.75" customHeight="1">
      <c r="A814" s="1"/>
      <c r="B814" s="55"/>
      <c r="C814" s="56"/>
      <c r="D814" s="56"/>
      <c r="E814" s="56"/>
      <c r="F814" s="57"/>
      <c r="G814" s="58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  <c r="AH814" s="57"/>
      <c r="AI814" s="57"/>
      <c r="AJ814" s="57"/>
      <c r="AK814" s="57"/>
      <c r="AL814" s="57"/>
      <c r="AM814" s="57"/>
      <c r="AN814" s="57"/>
      <c r="AO814" s="57"/>
      <c r="AP814" s="57"/>
      <c r="AQ814" s="57"/>
      <c r="AR814" s="57"/>
      <c r="AS814" s="57"/>
      <c r="AT814" s="57"/>
      <c r="AU814" s="57"/>
      <c r="AV814" s="57"/>
      <c r="AW814" s="57"/>
      <c r="AX814" s="57"/>
      <c r="AY814" s="57"/>
      <c r="AZ814" s="57"/>
      <c r="BA814" s="57"/>
      <c r="BB814" s="57"/>
      <c r="BC814" s="57"/>
      <c r="BD814" s="57"/>
      <c r="BE814" s="57"/>
      <c r="BF814" s="57"/>
      <c r="BG814" s="57"/>
      <c r="BH814" s="57"/>
      <c r="BI814" s="57"/>
      <c r="BJ814" s="57"/>
      <c r="BK814" s="57"/>
      <c r="BL814" s="58"/>
      <c r="BM814" s="59"/>
      <c r="BN814" s="60"/>
      <c r="BO814" s="61"/>
      <c r="BP814" s="61"/>
      <c r="BQ814" s="61"/>
      <c r="BR814" s="61"/>
    </row>
    <row r="815" ht="12.75" customHeight="1">
      <c r="A815" s="1"/>
      <c r="B815" s="55"/>
      <c r="C815" s="56"/>
      <c r="D815" s="56"/>
      <c r="E815" s="56"/>
      <c r="F815" s="57"/>
      <c r="G815" s="58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  <c r="AH815" s="57"/>
      <c r="AI815" s="57"/>
      <c r="AJ815" s="57"/>
      <c r="AK815" s="57"/>
      <c r="AL815" s="57"/>
      <c r="AM815" s="57"/>
      <c r="AN815" s="57"/>
      <c r="AO815" s="57"/>
      <c r="AP815" s="57"/>
      <c r="AQ815" s="57"/>
      <c r="AR815" s="57"/>
      <c r="AS815" s="57"/>
      <c r="AT815" s="57"/>
      <c r="AU815" s="57"/>
      <c r="AV815" s="57"/>
      <c r="AW815" s="57"/>
      <c r="AX815" s="57"/>
      <c r="AY815" s="57"/>
      <c r="AZ815" s="57"/>
      <c r="BA815" s="57"/>
      <c r="BB815" s="57"/>
      <c r="BC815" s="57"/>
      <c r="BD815" s="57"/>
      <c r="BE815" s="57"/>
      <c r="BF815" s="57"/>
      <c r="BG815" s="57"/>
      <c r="BH815" s="57"/>
      <c r="BI815" s="57"/>
      <c r="BJ815" s="57"/>
      <c r="BK815" s="57"/>
      <c r="BL815" s="58"/>
      <c r="BM815" s="59"/>
      <c r="BN815" s="60"/>
      <c r="BO815" s="61"/>
      <c r="BP815" s="61"/>
      <c r="BQ815" s="61"/>
      <c r="BR815" s="61"/>
    </row>
    <row r="816" ht="12.75" customHeight="1">
      <c r="A816" s="1"/>
      <c r="B816" s="55"/>
      <c r="C816" s="56"/>
      <c r="D816" s="56"/>
      <c r="E816" s="56"/>
      <c r="F816" s="57"/>
      <c r="G816" s="58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  <c r="AH816" s="57"/>
      <c r="AI816" s="57"/>
      <c r="AJ816" s="57"/>
      <c r="AK816" s="57"/>
      <c r="AL816" s="57"/>
      <c r="AM816" s="57"/>
      <c r="AN816" s="57"/>
      <c r="AO816" s="57"/>
      <c r="AP816" s="57"/>
      <c r="AQ816" s="57"/>
      <c r="AR816" s="57"/>
      <c r="AS816" s="57"/>
      <c r="AT816" s="57"/>
      <c r="AU816" s="57"/>
      <c r="AV816" s="57"/>
      <c r="AW816" s="57"/>
      <c r="AX816" s="57"/>
      <c r="AY816" s="57"/>
      <c r="AZ816" s="57"/>
      <c r="BA816" s="57"/>
      <c r="BB816" s="57"/>
      <c r="BC816" s="57"/>
      <c r="BD816" s="57"/>
      <c r="BE816" s="57"/>
      <c r="BF816" s="57"/>
      <c r="BG816" s="57"/>
      <c r="BH816" s="57"/>
      <c r="BI816" s="57"/>
      <c r="BJ816" s="57"/>
      <c r="BK816" s="57"/>
      <c r="BL816" s="58"/>
      <c r="BM816" s="59"/>
      <c r="BN816" s="60"/>
      <c r="BO816" s="61"/>
      <c r="BP816" s="61"/>
      <c r="BQ816" s="61"/>
      <c r="BR816" s="61"/>
    </row>
    <row r="817" ht="12.75" customHeight="1">
      <c r="A817" s="1"/>
      <c r="B817" s="55"/>
      <c r="C817" s="56"/>
      <c r="D817" s="56"/>
      <c r="E817" s="56"/>
      <c r="F817" s="57"/>
      <c r="G817" s="58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  <c r="AH817" s="57"/>
      <c r="AI817" s="57"/>
      <c r="AJ817" s="57"/>
      <c r="AK817" s="57"/>
      <c r="AL817" s="57"/>
      <c r="AM817" s="57"/>
      <c r="AN817" s="57"/>
      <c r="AO817" s="57"/>
      <c r="AP817" s="57"/>
      <c r="AQ817" s="57"/>
      <c r="AR817" s="57"/>
      <c r="AS817" s="57"/>
      <c r="AT817" s="57"/>
      <c r="AU817" s="57"/>
      <c r="AV817" s="57"/>
      <c r="AW817" s="57"/>
      <c r="AX817" s="57"/>
      <c r="AY817" s="57"/>
      <c r="AZ817" s="57"/>
      <c r="BA817" s="57"/>
      <c r="BB817" s="57"/>
      <c r="BC817" s="57"/>
      <c r="BD817" s="57"/>
      <c r="BE817" s="57"/>
      <c r="BF817" s="57"/>
      <c r="BG817" s="57"/>
      <c r="BH817" s="57"/>
      <c r="BI817" s="57"/>
      <c r="BJ817" s="57"/>
      <c r="BK817" s="57"/>
      <c r="BL817" s="58"/>
      <c r="BM817" s="59"/>
      <c r="BN817" s="60"/>
      <c r="BO817" s="61"/>
      <c r="BP817" s="61"/>
      <c r="BQ817" s="61"/>
      <c r="BR817" s="61"/>
    </row>
    <row r="818" ht="12.75" customHeight="1">
      <c r="A818" s="1"/>
      <c r="B818" s="55"/>
      <c r="C818" s="56"/>
      <c r="D818" s="56"/>
      <c r="E818" s="56"/>
      <c r="F818" s="57"/>
      <c r="G818" s="58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  <c r="AH818" s="57"/>
      <c r="AI818" s="57"/>
      <c r="AJ818" s="57"/>
      <c r="AK818" s="57"/>
      <c r="AL818" s="57"/>
      <c r="AM818" s="57"/>
      <c r="AN818" s="57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57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8"/>
      <c r="BM818" s="59"/>
      <c r="BN818" s="60"/>
      <c r="BO818" s="61"/>
      <c r="BP818" s="61"/>
      <c r="BQ818" s="61"/>
      <c r="BR818" s="61"/>
    </row>
    <row r="819" ht="12.75" customHeight="1">
      <c r="A819" s="1"/>
      <c r="B819" s="55"/>
      <c r="C819" s="56"/>
      <c r="D819" s="56"/>
      <c r="E819" s="56"/>
      <c r="F819" s="57"/>
      <c r="G819" s="58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  <c r="AH819" s="57"/>
      <c r="AI819" s="57"/>
      <c r="AJ819" s="57"/>
      <c r="AK819" s="57"/>
      <c r="AL819" s="57"/>
      <c r="AM819" s="57"/>
      <c r="AN819" s="57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AZ819" s="57"/>
      <c r="BA819" s="57"/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  <c r="BL819" s="58"/>
      <c r="BM819" s="59"/>
      <c r="BN819" s="60"/>
      <c r="BO819" s="61"/>
      <c r="BP819" s="61"/>
      <c r="BQ819" s="61"/>
      <c r="BR819" s="61"/>
    </row>
    <row r="820" ht="12.75" customHeight="1">
      <c r="A820" s="1"/>
      <c r="B820" s="55"/>
      <c r="C820" s="56"/>
      <c r="D820" s="56"/>
      <c r="E820" s="56"/>
      <c r="F820" s="57"/>
      <c r="G820" s="58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  <c r="AH820" s="57"/>
      <c r="AI820" s="57"/>
      <c r="AJ820" s="57"/>
      <c r="AK820" s="57"/>
      <c r="AL820" s="57"/>
      <c r="AM820" s="57"/>
      <c r="AN820" s="57"/>
      <c r="AO820" s="57"/>
      <c r="AP820" s="57"/>
      <c r="AQ820" s="57"/>
      <c r="AR820" s="57"/>
      <c r="AS820" s="57"/>
      <c r="AT820" s="57"/>
      <c r="AU820" s="57"/>
      <c r="AV820" s="57"/>
      <c r="AW820" s="57"/>
      <c r="AX820" s="57"/>
      <c r="AY820" s="57"/>
      <c r="AZ820" s="57"/>
      <c r="BA820" s="57"/>
      <c r="BB820" s="57"/>
      <c r="BC820" s="57"/>
      <c r="BD820" s="57"/>
      <c r="BE820" s="57"/>
      <c r="BF820" s="57"/>
      <c r="BG820" s="57"/>
      <c r="BH820" s="57"/>
      <c r="BI820" s="57"/>
      <c r="BJ820" s="57"/>
      <c r="BK820" s="57"/>
      <c r="BL820" s="58"/>
      <c r="BM820" s="59"/>
      <c r="BN820" s="60"/>
      <c r="BO820" s="61"/>
      <c r="BP820" s="61"/>
      <c r="BQ820" s="61"/>
      <c r="BR820" s="61"/>
    </row>
    <row r="821" ht="12.75" customHeight="1">
      <c r="A821" s="1"/>
      <c r="B821" s="55"/>
      <c r="C821" s="56"/>
      <c r="D821" s="56"/>
      <c r="E821" s="56"/>
      <c r="F821" s="57"/>
      <c r="G821" s="58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  <c r="AH821" s="57"/>
      <c r="AI821" s="57"/>
      <c r="AJ821" s="57"/>
      <c r="AK821" s="57"/>
      <c r="AL821" s="57"/>
      <c r="AM821" s="57"/>
      <c r="AN821" s="57"/>
      <c r="AO821" s="57"/>
      <c r="AP821" s="57"/>
      <c r="AQ821" s="57"/>
      <c r="AR821" s="57"/>
      <c r="AS821" s="57"/>
      <c r="AT821" s="57"/>
      <c r="AU821" s="57"/>
      <c r="AV821" s="57"/>
      <c r="AW821" s="57"/>
      <c r="AX821" s="57"/>
      <c r="AY821" s="57"/>
      <c r="AZ821" s="57"/>
      <c r="BA821" s="57"/>
      <c r="BB821" s="57"/>
      <c r="BC821" s="57"/>
      <c r="BD821" s="57"/>
      <c r="BE821" s="57"/>
      <c r="BF821" s="57"/>
      <c r="BG821" s="57"/>
      <c r="BH821" s="57"/>
      <c r="BI821" s="57"/>
      <c r="BJ821" s="57"/>
      <c r="BK821" s="57"/>
      <c r="BL821" s="58"/>
      <c r="BM821" s="59"/>
      <c r="BN821" s="60"/>
      <c r="BO821" s="61"/>
      <c r="BP821" s="61"/>
      <c r="BQ821" s="61"/>
      <c r="BR821" s="61"/>
    </row>
    <row r="822" ht="12.75" customHeight="1">
      <c r="A822" s="1"/>
      <c r="B822" s="55"/>
      <c r="C822" s="56"/>
      <c r="D822" s="56"/>
      <c r="E822" s="56"/>
      <c r="F822" s="57"/>
      <c r="G822" s="58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  <c r="AH822" s="57"/>
      <c r="AI822" s="57"/>
      <c r="AJ822" s="57"/>
      <c r="AK822" s="57"/>
      <c r="AL822" s="57"/>
      <c r="AM822" s="57"/>
      <c r="AN822" s="57"/>
      <c r="AO822" s="57"/>
      <c r="AP822" s="57"/>
      <c r="AQ822" s="57"/>
      <c r="AR822" s="57"/>
      <c r="AS822" s="57"/>
      <c r="AT822" s="57"/>
      <c r="AU822" s="57"/>
      <c r="AV822" s="57"/>
      <c r="AW822" s="57"/>
      <c r="AX822" s="57"/>
      <c r="AY822" s="57"/>
      <c r="AZ822" s="57"/>
      <c r="BA822" s="57"/>
      <c r="BB822" s="57"/>
      <c r="BC822" s="57"/>
      <c r="BD822" s="57"/>
      <c r="BE822" s="57"/>
      <c r="BF822" s="57"/>
      <c r="BG822" s="57"/>
      <c r="BH822" s="57"/>
      <c r="BI822" s="57"/>
      <c r="BJ822" s="57"/>
      <c r="BK822" s="57"/>
      <c r="BL822" s="58"/>
      <c r="BM822" s="59"/>
      <c r="BN822" s="60"/>
      <c r="BO822" s="61"/>
      <c r="BP822" s="61"/>
      <c r="BQ822" s="61"/>
      <c r="BR822" s="61"/>
    </row>
    <row r="823" ht="12.75" customHeight="1">
      <c r="A823" s="1"/>
      <c r="B823" s="55"/>
      <c r="C823" s="56"/>
      <c r="D823" s="56"/>
      <c r="E823" s="56"/>
      <c r="F823" s="57"/>
      <c r="G823" s="58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  <c r="AH823" s="57"/>
      <c r="AI823" s="57"/>
      <c r="AJ823" s="57"/>
      <c r="AK823" s="57"/>
      <c r="AL823" s="57"/>
      <c r="AM823" s="57"/>
      <c r="AN823" s="57"/>
      <c r="AO823" s="57"/>
      <c r="AP823" s="57"/>
      <c r="AQ823" s="57"/>
      <c r="AR823" s="57"/>
      <c r="AS823" s="57"/>
      <c r="AT823" s="57"/>
      <c r="AU823" s="57"/>
      <c r="AV823" s="57"/>
      <c r="AW823" s="57"/>
      <c r="AX823" s="57"/>
      <c r="AY823" s="57"/>
      <c r="AZ823" s="57"/>
      <c r="BA823" s="57"/>
      <c r="BB823" s="57"/>
      <c r="BC823" s="57"/>
      <c r="BD823" s="57"/>
      <c r="BE823" s="57"/>
      <c r="BF823" s="57"/>
      <c r="BG823" s="57"/>
      <c r="BH823" s="57"/>
      <c r="BI823" s="57"/>
      <c r="BJ823" s="57"/>
      <c r="BK823" s="57"/>
      <c r="BL823" s="58"/>
      <c r="BM823" s="59"/>
      <c r="BN823" s="60"/>
      <c r="BO823" s="61"/>
      <c r="BP823" s="61"/>
      <c r="BQ823" s="61"/>
      <c r="BR823" s="61"/>
    </row>
    <row r="824" ht="12.75" customHeight="1">
      <c r="A824" s="1"/>
      <c r="B824" s="55"/>
      <c r="C824" s="56"/>
      <c r="D824" s="56"/>
      <c r="E824" s="56"/>
      <c r="F824" s="57"/>
      <c r="G824" s="58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  <c r="AH824" s="57"/>
      <c r="AI824" s="57"/>
      <c r="AJ824" s="57"/>
      <c r="AK824" s="57"/>
      <c r="AL824" s="57"/>
      <c r="AM824" s="57"/>
      <c r="AN824" s="57"/>
      <c r="AO824" s="57"/>
      <c r="AP824" s="57"/>
      <c r="AQ824" s="57"/>
      <c r="AR824" s="57"/>
      <c r="AS824" s="57"/>
      <c r="AT824" s="57"/>
      <c r="AU824" s="57"/>
      <c r="AV824" s="57"/>
      <c r="AW824" s="57"/>
      <c r="AX824" s="57"/>
      <c r="AY824" s="57"/>
      <c r="AZ824" s="57"/>
      <c r="BA824" s="57"/>
      <c r="BB824" s="57"/>
      <c r="BC824" s="57"/>
      <c r="BD824" s="57"/>
      <c r="BE824" s="57"/>
      <c r="BF824" s="57"/>
      <c r="BG824" s="57"/>
      <c r="BH824" s="57"/>
      <c r="BI824" s="57"/>
      <c r="BJ824" s="57"/>
      <c r="BK824" s="57"/>
      <c r="BL824" s="58"/>
      <c r="BM824" s="59"/>
      <c r="BN824" s="60"/>
      <c r="BO824" s="61"/>
      <c r="BP824" s="61"/>
      <c r="BQ824" s="61"/>
      <c r="BR824" s="61"/>
    </row>
    <row r="825" ht="12.75" customHeight="1">
      <c r="A825" s="1"/>
      <c r="B825" s="55"/>
      <c r="C825" s="56"/>
      <c r="D825" s="56"/>
      <c r="E825" s="56"/>
      <c r="F825" s="57"/>
      <c r="G825" s="58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  <c r="AH825" s="57"/>
      <c r="AI825" s="57"/>
      <c r="AJ825" s="57"/>
      <c r="AK825" s="57"/>
      <c r="AL825" s="57"/>
      <c r="AM825" s="57"/>
      <c r="AN825" s="57"/>
      <c r="AO825" s="57"/>
      <c r="AP825" s="57"/>
      <c r="AQ825" s="57"/>
      <c r="AR825" s="57"/>
      <c r="AS825" s="57"/>
      <c r="AT825" s="57"/>
      <c r="AU825" s="57"/>
      <c r="AV825" s="57"/>
      <c r="AW825" s="57"/>
      <c r="AX825" s="57"/>
      <c r="AY825" s="57"/>
      <c r="AZ825" s="57"/>
      <c r="BA825" s="57"/>
      <c r="BB825" s="57"/>
      <c r="BC825" s="57"/>
      <c r="BD825" s="57"/>
      <c r="BE825" s="57"/>
      <c r="BF825" s="57"/>
      <c r="BG825" s="57"/>
      <c r="BH825" s="57"/>
      <c r="BI825" s="57"/>
      <c r="BJ825" s="57"/>
      <c r="BK825" s="57"/>
      <c r="BL825" s="58"/>
      <c r="BM825" s="59"/>
      <c r="BN825" s="60"/>
      <c r="BO825" s="61"/>
      <c r="BP825" s="61"/>
      <c r="BQ825" s="61"/>
      <c r="BR825" s="61"/>
    </row>
    <row r="826" ht="12.75" customHeight="1">
      <c r="A826" s="1"/>
      <c r="B826" s="55"/>
      <c r="C826" s="56"/>
      <c r="D826" s="56"/>
      <c r="E826" s="56"/>
      <c r="F826" s="57"/>
      <c r="G826" s="58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  <c r="AH826" s="57"/>
      <c r="AI826" s="57"/>
      <c r="AJ826" s="57"/>
      <c r="AK826" s="57"/>
      <c r="AL826" s="57"/>
      <c r="AM826" s="57"/>
      <c r="AN826" s="57"/>
      <c r="AO826" s="57"/>
      <c r="AP826" s="57"/>
      <c r="AQ826" s="57"/>
      <c r="AR826" s="57"/>
      <c r="AS826" s="57"/>
      <c r="AT826" s="57"/>
      <c r="AU826" s="57"/>
      <c r="AV826" s="57"/>
      <c r="AW826" s="57"/>
      <c r="AX826" s="57"/>
      <c r="AY826" s="57"/>
      <c r="AZ826" s="57"/>
      <c r="BA826" s="57"/>
      <c r="BB826" s="57"/>
      <c r="BC826" s="57"/>
      <c r="BD826" s="57"/>
      <c r="BE826" s="57"/>
      <c r="BF826" s="57"/>
      <c r="BG826" s="57"/>
      <c r="BH826" s="57"/>
      <c r="BI826" s="57"/>
      <c r="BJ826" s="57"/>
      <c r="BK826" s="57"/>
      <c r="BL826" s="58"/>
      <c r="BM826" s="59"/>
      <c r="BN826" s="60"/>
      <c r="BO826" s="61"/>
      <c r="BP826" s="61"/>
      <c r="BQ826" s="61"/>
      <c r="BR826" s="61"/>
    </row>
    <row r="827" ht="12.75" customHeight="1">
      <c r="A827" s="1"/>
      <c r="B827" s="55"/>
      <c r="C827" s="56"/>
      <c r="D827" s="56"/>
      <c r="E827" s="56"/>
      <c r="F827" s="57"/>
      <c r="G827" s="58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  <c r="AH827" s="57"/>
      <c r="AI827" s="57"/>
      <c r="AJ827" s="57"/>
      <c r="AK827" s="57"/>
      <c r="AL827" s="57"/>
      <c r="AM827" s="57"/>
      <c r="AN827" s="57"/>
      <c r="AO827" s="57"/>
      <c r="AP827" s="57"/>
      <c r="AQ827" s="57"/>
      <c r="AR827" s="57"/>
      <c r="AS827" s="57"/>
      <c r="AT827" s="57"/>
      <c r="AU827" s="57"/>
      <c r="AV827" s="57"/>
      <c r="AW827" s="57"/>
      <c r="AX827" s="57"/>
      <c r="AY827" s="57"/>
      <c r="AZ827" s="57"/>
      <c r="BA827" s="57"/>
      <c r="BB827" s="57"/>
      <c r="BC827" s="57"/>
      <c r="BD827" s="57"/>
      <c r="BE827" s="57"/>
      <c r="BF827" s="57"/>
      <c r="BG827" s="57"/>
      <c r="BH827" s="57"/>
      <c r="BI827" s="57"/>
      <c r="BJ827" s="57"/>
      <c r="BK827" s="57"/>
      <c r="BL827" s="58"/>
      <c r="BM827" s="59"/>
      <c r="BN827" s="60"/>
      <c r="BO827" s="61"/>
      <c r="BP827" s="61"/>
      <c r="BQ827" s="61"/>
      <c r="BR827" s="61"/>
    </row>
    <row r="828" ht="12.75" customHeight="1">
      <c r="A828" s="1"/>
      <c r="B828" s="55"/>
      <c r="C828" s="56"/>
      <c r="D828" s="56"/>
      <c r="E828" s="56"/>
      <c r="F828" s="57"/>
      <c r="G828" s="58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  <c r="AH828" s="57"/>
      <c r="AI828" s="57"/>
      <c r="AJ828" s="57"/>
      <c r="AK828" s="57"/>
      <c r="AL828" s="57"/>
      <c r="AM828" s="57"/>
      <c r="AN828" s="57"/>
      <c r="AO828" s="57"/>
      <c r="AP828" s="57"/>
      <c r="AQ828" s="57"/>
      <c r="AR828" s="57"/>
      <c r="AS828" s="57"/>
      <c r="AT828" s="57"/>
      <c r="AU828" s="57"/>
      <c r="AV828" s="57"/>
      <c r="AW828" s="57"/>
      <c r="AX828" s="57"/>
      <c r="AY828" s="57"/>
      <c r="AZ828" s="57"/>
      <c r="BA828" s="57"/>
      <c r="BB828" s="57"/>
      <c r="BC828" s="57"/>
      <c r="BD828" s="57"/>
      <c r="BE828" s="57"/>
      <c r="BF828" s="57"/>
      <c r="BG828" s="57"/>
      <c r="BH828" s="57"/>
      <c r="BI828" s="57"/>
      <c r="BJ828" s="57"/>
      <c r="BK828" s="57"/>
      <c r="BL828" s="58"/>
      <c r="BM828" s="59"/>
      <c r="BN828" s="60"/>
      <c r="BO828" s="61"/>
      <c r="BP828" s="61"/>
      <c r="BQ828" s="61"/>
      <c r="BR828" s="61"/>
    </row>
    <row r="829" ht="12.75" customHeight="1">
      <c r="A829" s="1"/>
      <c r="B829" s="55"/>
      <c r="C829" s="56"/>
      <c r="D829" s="56"/>
      <c r="E829" s="56"/>
      <c r="F829" s="57"/>
      <c r="G829" s="58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  <c r="AH829" s="57"/>
      <c r="AI829" s="57"/>
      <c r="AJ829" s="57"/>
      <c r="AK829" s="57"/>
      <c r="AL829" s="57"/>
      <c r="AM829" s="57"/>
      <c r="AN829" s="57"/>
      <c r="AO829" s="57"/>
      <c r="AP829" s="57"/>
      <c r="AQ829" s="57"/>
      <c r="AR829" s="57"/>
      <c r="AS829" s="57"/>
      <c r="AT829" s="57"/>
      <c r="AU829" s="57"/>
      <c r="AV829" s="57"/>
      <c r="AW829" s="57"/>
      <c r="AX829" s="57"/>
      <c r="AY829" s="57"/>
      <c r="AZ829" s="57"/>
      <c r="BA829" s="57"/>
      <c r="BB829" s="57"/>
      <c r="BC829" s="57"/>
      <c r="BD829" s="57"/>
      <c r="BE829" s="57"/>
      <c r="BF829" s="57"/>
      <c r="BG829" s="57"/>
      <c r="BH829" s="57"/>
      <c r="BI829" s="57"/>
      <c r="BJ829" s="57"/>
      <c r="BK829" s="57"/>
      <c r="BL829" s="58"/>
      <c r="BM829" s="59"/>
      <c r="BN829" s="60"/>
      <c r="BO829" s="61"/>
      <c r="BP829" s="61"/>
      <c r="BQ829" s="61"/>
      <c r="BR829" s="61"/>
    </row>
    <row r="830" ht="12.75" customHeight="1">
      <c r="A830" s="1"/>
      <c r="B830" s="55"/>
      <c r="C830" s="56"/>
      <c r="D830" s="56"/>
      <c r="E830" s="56"/>
      <c r="F830" s="57"/>
      <c r="G830" s="58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  <c r="AH830" s="57"/>
      <c r="AI830" s="57"/>
      <c r="AJ830" s="57"/>
      <c r="AK830" s="57"/>
      <c r="AL830" s="57"/>
      <c r="AM830" s="57"/>
      <c r="AN830" s="57"/>
      <c r="AO830" s="57"/>
      <c r="AP830" s="57"/>
      <c r="AQ830" s="57"/>
      <c r="AR830" s="57"/>
      <c r="AS830" s="57"/>
      <c r="AT830" s="57"/>
      <c r="AU830" s="57"/>
      <c r="AV830" s="57"/>
      <c r="AW830" s="57"/>
      <c r="AX830" s="57"/>
      <c r="AY830" s="57"/>
      <c r="AZ830" s="57"/>
      <c r="BA830" s="57"/>
      <c r="BB830" s="57"/>
      <c r="BC830" s="57"/>
      <c r="BD830" s="57"/>
      <c r="BE830" s="57"/>
      <c r="BF830" s="57"/>
      <c r="BG830" s="57"/>
      <c r="BH830" s="57"/>
      <c r="BI830" s="57"/>
      <c r="BJ830" s="57"/>
      <c r="BK830" s="57"/>
      <c r="BL830" s="58"/>
      <c r="BM830" s="59"/>
      <c r="BN830" s="60"/>
      <c r="BO830" s="61"/>
      <c r="BP830" s="61"/>
      <c r="BQ830" s="61"/>
      <c r="BR830" s="61"/>
    </row>
    <row r="831" ht="12.75" customHeight="1">
      <c r="A831" s="1"/>
      <c r="B831" s="55"/>
      <c r="C831" s="56"/>
      <c r="D831" s="56"/>
      <c r="E831" s="56"/>
      <c r="F831" s="57"/>
      <c r="G831" s="58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  <c r="AH831" s="57"/>
      <c r="AI831" s="57"/>
      <c r="AJ831" s="57"/>
      <c r="AK831" s="57"/>
      <c r="AL831" s="57"/>
      <c r="AM831" s="57"/>
      <c r="AN831" s="57"/>
      <c r="AO831" s="57"/>
      <c r="AP831" s="57"/>
      <c r="AQ831" s="57"/>
      <c r="AR831" s="57"/>
      <c r="AS831" s="57"/>
      <c r="AT831" s="57"/>
      <c r="AU831" s="57"/>
      <c r="AV831" s="57"/>
      <c r="AW831" s="57"/>
      <c r="AX831" s="57"/>
      <c r="AY831" s="57"/>
      <c r="AZ831" s="57"/>
      <c r="BA831" s="57"/>
      <c r="BB831" s="57"/>
      <c r="BC831" s="57"/>
      <c r="BD831" s="57"/>
      <c r="BE831" s="57"/>
      <c r="BF831" s="57"/>
      <c r="BG831" s="57"/>
      <c r="BH831" s="57"/>
      <c r="BI831" s="57"/>
      <c r="BJ831" s="57"/>
      <c r="BK831" s="57"/>
      <c r="BL831" s="58"/>
      <c r="BM831" s="59"/>
      <c r="BN831" s="60"/>
      <c r="BO831" s="61"/>
      <c r="BP831" s="61"/>
      <c r="BQ831" s="61"/>
      <c r="BR831" s="61"/>
    </row>
    <row r="832" ht="12.75" customHeight="1">
      <c r="A832" s="1"/>
      <c r="B832" s="55"/>
      <c r="C832" s="56"/>
      <c r="D832" s="56"/>
      <c r="E832" s="56"/>
      <c r="F832" s="57"/>
      <c r="G832" s="58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  <c r="AH832" s="57"/>
      <c r="AI832" s="57"/>
      <c r="AJ832" s="57"/>
      <c r="AK832" s="57"/>
      <c r="AL832" s="57"/>
      <c r="AM832" s="57"/>
      <c r="AN832" s="57"/>
      <c r="AO832" s="57"/>
      <c r="AP832" s="57"/>
      <c r="AQ832" s="57"/>
      <c r="AR832" s="57"/>
      <c r="AS832" s="57"/>
      <c r="AT832" s="57"/>
      <c r="AU832" s="57"/>
      <c r="AV832" s="57"/>
      <c r="AW832" s="57"/>
      <c r="AX832" s="57"/>
      <c r="AY832" s="57"/>
      <c r="AZ832" s="57"/>
      <c r="BA832" s="57"/>
      <c r="BB832" s="57"/>
      <c r="BC832" s="57"/>
      <c r="BD832" s="57"/>
      <c r="BE832" s="57"/>
      <c r="BF832" s="57"/>
      <c r="BG832" s="57"/>
      <c r="BH832" s="57"/>
      <c r="BI832" s="57"/>
      <c r="BJ832" s="57"/>
      <c r="BK832" s="57"/>
      <c r="BL832" s="58"/>
      <c r="BM832" s="59"/>
      <c r="BN832" s="60"/>
      <c r="BO832" s="61"/>
      <c r="BP832" s="61"/>
      <c r="BQ832" s="61"/>
      <c r="BR832" s="61"/>
    </row>
    <row r="833" ht="12.75" customHeight="1">
      <c r="A833" s="1"/>
      <c r="B833" s="55"/>
      <c r="C833" s="56"/>
      <c r="D833" s="56"/>
      <c r="E833" s="56"/>
      <c r="F833" s="57"/>
      <c r="G833" s="58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  <c r="AH833" s="57"/>
      <c r="AI833" s="57"/>
      <c r="AJ833" s="57"/>
      <c r="AK833" s="57"/>
      <c r="AL833" s="57"/>
      <c r="AM833" s="57"/>
      <c r="AN833" s="57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AZ833" s="57"/>
      <c r="BA833" s="57"/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  <c r="BL833" s="58"/>
      <c r="BM833" s="59"/>
      <c r="BN833" s="60"/>
      <c r="BO833" s="61"/>
      <c r="BP833" s="61"/>
      <c r="BQ833" s="61"/>
      <c r="BR833" s="61"/>
    </row>
    <row r="834" ht="12.75" customHeight="1">
      <c r="A834" s="1"/>
      <c r="B834" s="55"/>
      <c r="C834" s="56"/>
      <c r="D834" s="56"/>
      <c r="E834" s="56"/>
      <c r="F834" s="57"/>
      <c r="G834" s="58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  <c r="AH834" s="57"/>
      <c r="AI834" s="57"/>
      <c r="AJ834" s="57"/>
      <c r="AK834" s="57"/>
      <c r="AL834" s="57"/>
      <c r="AM834" s="57"/>
      <c r="AN834" s="57"/>
      <c r="AO834" s="57"/>
      <c r="AP834" s="57"/>
      <c r="AQ834" s="57"/>
      <c r="AR834" s="57"/>
      <c r="AS834" s="57"/>
      <c r="AT834" s="57"/>
      <c r="AU834" s="57"/>
      <c r="AV834" s="57"/>
      <c r="AW834" s="57"/>
      <c r="AX834" s="57"/>
      <c r="AY834" s="57"/>
      <c r="AZ834" s="57"/>
      <c r="BA834" s="57"/>
      <c r="BB834" s="57"/>
      <c r="BC834" s="57"/>
      <c r="BD834" s="57"/>
      <c r="BE834" s="57"/>
      <c r="BF834" s="57"/>
      <c r="BG834" s="57"/>
      <c r="BH834" s="57"/>
      <c r="BI834" s="57"/>
      <c r="BJ834" s="57"/>
      <c r="BK834" s="57"/>
      <c r="BL834" s="58"/>
      <c r="BM834" s="59"/>
      <c r="BN834" s="60"/>
      <c r="BO834" s="61"/>
      <c r="BP834" s="61"/>
      <c r="BQ834" s="61"/>
      <c r="BR834" s="61"/>
    </row>
    <row r="835" ht="12.75" customHeight="1">
      <c r="A835" s="1"/>
      <c r="B835" s="55"/>
      <c r="C835" s="56"/>
      <c r="D835" s="56"/>
      <c r="E835" s="56"/>
      <c r="F835" s="57"/>
      <c r="G835" s="58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  <c r="AH835" s="57"/>
      <c r="AI835" s="57"/>
      <c r="AJ835" s="57"/>
      <c r="AK835" s="57"/>
      <c r="AL835" s="57"/>
      <c r="AM835" s="57"/>
      <c r="AN835" s="57"/>
      <c r="AO835" s="57"/>
      <c r="AP835" s="57"/>
      <c r="AQ835" s="57"/>
      <c r="AR835" s="57"/>
      <c r="AS835" s="57"/>
      <c r="AT835" s="57"/>
      <c r="AU835" s="57"/>
      <c r="AV835" s="57"/>
      <c r="AW835" s="57"/>
      <c r="AX835" s="57"/>
      <c r="AY835" s="57"/>
      <c r="AZ835" s="57"/>
      <c r="BA835" s="57"/>
      <c r="BB835" s="57"/>
      <c r="BC835" s="57"/>
      <c r="BD835" s="57"/>
      <c r="BE835" s="57"/>
      <c r="BF835" s="57"/>
      <c r="BG835" s="57"/>
      <c r="BH835" s="57"/>
      <c r="BI835" s="57"/>
      <c r="BJ835" s="57"/>
      <c r="BK835" s="57"/>
      <c r="BL835" s="58"/>
      <c r="BM835" s="59"/>
      <c r="BN835" s="60"/>
      <c r="BO835" s="61"/>
      <c r="BP835" s="61"/>
      <c r="BQ835" s="61"/>
      <c r="BR835" s="61"/>
    </row>
    <row r="836" ht="12.75" customHeight="1">
      <c r="A836" s="1"/>
      <c r="B836" s="55"/>
      <c r="C836" s="56"/>
      <c r="D836" s="56"/>
      <c r="E836" s="56"/>
      <c r="F836" s="57"/>
      <c r="G836" s="58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  <c r="AH836" s="57"/>
      <c r="AI836" s="57"/>
      <c r="AJ836" s="57"/>
      <c r="AK836" s="57"/>
      <c r="AL836" s="57"/>
      <c r="AM836" s="57"/>
      <c r="AN836" s="57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AZ836" s="57"/>
      <c r="BA836" s="57"/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  <c r="BL836" s="58"/>
      <c r="BM836" s="59"/>
      <c r="BN836" s="60"/>
      <c r="BO836" s="61"/>
      <c r="BP836" s="61"/>
      <c r="BQ836" s="61"/>
      <c r="BR836" s="61"/>
    </row>
    <row r="837" ht="12.75" customHeight="1">
      <c r="A837" s="1"/>
      <c r="B837" s="55"/>
      <c r="C837" s="56"/>
      <c r="D837" s="56"/>
      <c r="E837" s="56"/>
      <c r="F837" s="57"/>
      <c r="G837" s="58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  <c r="AH837" s="57"/>
      <c r="AI837" s="57"/>
      <c r="AJ837" s="57"/>
      <c r="AK837" s="57"/>
      <c r="AL837" s="57"/>
      <c r="AM837" s="57"/>
      <c r="AN837" s="57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AZ837" s="57"/>
      <c r="BA837" s="57"/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  <c r="BL837" s="58"/>
      <c r="BM837" s="59"/>
      <c r="BN837" s="60"/>
      <c r="BO837" s="61"/>
      <c r="BP837" s="61"/>
      <c r="BQ837" s="61"/>
      <c r="BR837" s="61"/>
    </row>
    <row r="838" ht="12.75" customHeight="1">
      <c r="A838" s="1"/>
      <c r="B838" s="55"/>
      <c r="C838" s="56"/>
      <c r="D838" s="56"/>
      <c r="E838" s="56"/>
      <c r="F838" s="57"/>
      <c r="G838" s="58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  <c r="AH838" s="57"/>
      <c r="AI838" s="57"/>
      <c r="AJ838" s="57"/>
      <c r="AK838" s="57"/>
      <c r="AL838" s="57"/>
      <c r="AM838" s="57"/>
      <c r="AN838" s="57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AZ838" s="57"/>
      <c r="BA838" s="57"/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  <c r="BL838" s="58"/>
      <c r="BM838" s="59"/>
      <c r="BN838" s="60"/>
      <c r="BO838" s="61"/>
      <c r="BP838" s="61"/>
      <c r="BQ838" s="61"/>
      <c r="BR838" s="61"/>
    </row>
    <row r="839" ht="12.75" customHeight="1">
      <c r="A839" s="1"/>
      <c r="B839" s="55"/>
      <c r="C839" s="56"/>
      <c r="D839" s="56"/>
      <c r="E839" s="56"/>
      <c r="F839" s="57"/>
      <c r="G839" s="58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  <c r="AH839" s="57"/>
      <c r="AI839" s="57"/>
      <c r="AJ839" s="57"/>
      <c r="AK839" s="57"/>
      <c r="AL839" s="57"/>
      <c r="AM839" s="57"/>
      <c r="AN839" s="57"/>
      <c r="AO839" s="57"/>
      <c r="AP839" s="57"/>
      <c r="AQ839" s="57"/>
      <c r="AR839" s="57"/>
      <c r="AS839" s="57"/>
      <c r="AT839" s="57"/>
      <c r="AU839" s="57"/>
      <c r="AV839" s="57"/>
      <c r="AW839" s="57"/>
      <c r="AX839" s="57"/>
      <c r="AY839" s="57"/>
      <c r="AZ839" s="57"/>
      <c r="BA839" s="57"/>
      <c r="BB839" s="57"/>
      <c r="BC839" s="57"/>
      <c r="BD839" s="57"/>
      <c r="BE839" s="57"/>
      <c r="BF839" s="57"/>
      <c r="BG839" s="57"/>
      <c r="BH839" s="57"/>
      <c r="BI839" s="57"/>
      <c r="BJ839" s="57"/>
      <c r="BK839" s="57"/>
      <c r="BL839" s="58"/>
      <c r="BM839" s="59"/>
      <c r="BN839" s="60"/>
      <c r="BO839" s="61"/>
      <c r="BP839" s="61"/>
      <c r="BQ839" s="61"/>
      <c r="BR839" s="61"/>
    </row>
    <row r="840" ht="12.75" customHeight="1">
      <c r="A840" s="1"/>
      <c r="B840" s="55"/>
      <c r="C840" s="56"/>
      <c r="D840" s="56"/>
      <c r="E840" s="56"/>
      <c r="F840" s="57"/>
      <c r="G840" s="58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  <c r="AH840" s="57"/>
      <c r="AI840" s="57"/>
      <c r="AJ840" s="57"/>
      <c r="AK840" s="57"/>
      <c r="AL840" s="57"/>
      <c r="AM840" s="57"/>
      <c r="AN840" s="57"/>
      <c r="AO840" s="57"/>
      <c r="AP840" s="57"/>
      <c r="AQ840" s="57"/>
      <c r="AR840" s="57"/>
      <c r="AS840" s="57"/>
      <c r="AT840" s="57"/>
      <c r="AU840" s="57"/>
      <c r="AV840" s="57"/>
      <c r="AW840" s="57"/>
      <c r="AX840" s="57"/>
      <c r="AY840" s="57"/>
      <c r="AZ840" s="57"/>
      <c r="BA840" s="57"/>
      <c r="BB840" s="57"/>
      <c r="BC840" s="57"/>
      <c r="BD840" s="57"/>
      <c r="BE840" s="57"/>
      <c r="BF840" s="57"/>
      <c r="BG840" s="57"/>
      <c r="BH840" s="57"/>
      <c r="BI840" s="57"/>
      <c r="BJ840" s="57"/>
      <c r="BK840" s="57"/>
      <c r="BL840" s="58"/>
      <c r="BM840" s="59"/>
      <c r="BN840" s="60"/>
      <c r="BO840" s="61"/>
      <c r="BP840" s="61"/>
      <c r="BQ840" s="61"/>
      <c r="BR840" s="61"/>
    </row>
    <row r="841" ht="12.75" customHeight="1">
      <c r="A841" s="1"/>
      <c r="B841" s="55"/>
      <c r="C841" s="56"/>
      <c r="D841" s="56"/>
      <c r="E841" s="56"/>
      <c r="F841" s="57"/>
      <c r="G841" s="58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  <c r="AH841" s="57"/>
      <c r="AI841" s="57"/>
      <c r="AJ841" s="57"/>
      <c r="AK841" s="57"/>
      <c r="AL841" s="57"/>
      <c r="AM841" s="57"/>
      <c r="AN841" s="57"/>
      <c r="AO841" s="57"/>
      <c r="AP841" s="57"/>
      <c r="AQ841" s="57"/>
      <c r="AR841" s="57"/>
      <c r="AS841" s="57"/>
      <c r="AT841" s="57"/>
      <c r="AU841" s="57"/>
      <c r="AV841" s="57"/>
      <c r="AW841" s="57"/>
      <c r="AX841" s="57"/>
      <c r="AY841" s="57"/>
      <c r="AZ841" s="57"/>
      <c r="BA841" s="57"/>
      <c r="BB841" s="57"/>
      <c r="BC841" s="57"/>
      <c r="BD841" s="57"/>
      <c r="BE841" s="57"/>
      <c r="BF841" s="57"/>
      <c r="BG841" s="57"/>
      <c r="BH841" s="57"/>
      <c r="BI841" s="57"/>
      <c r="BJ841" s="57"/>
      <c r="BK841" s="57"/>
      <c r="BL841" s="58"/>
      <c r="BM841" s="59"/>
      <c r="BN841" s="60"/>
      <c r="BO841" s="61"/>
      <c r="BP841" s="61"/>
      <c r="BQ841" s="61"/>
      <c r="BR841" s="61"/>
    </row>
    <row r="842" ht="12.75" customHeight="1">
      <c r="A842" s="1"/>
      <c r="B842" s="55"/>
      <c r="C842" s="56"/>
      <c r="D842" s="56"/>
      <c r="E842" s="56"/>
      <c r="F842" s="57"/>
      <c r="G842" s="58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  <c r="AH842" s="57"/>
      <c r="AI842" s="57"/>
      <c r="AJ842" s="57"/>
      <c r="AK842" s="57"/>
      <c r="AL842" s="57"/>
      <c r="AM842" s="57"/>
      <c r="AN842" s="57"/>
      <c r="AO842" s="57"/>
      <c r="AP842" s="57"/>
      <c r="AQ842" s="57"/>
      <c r="AR842" s="57"/>
      <c r="AS842" s="57"/>
      <c r="AT842" s="57"/>
      <c r="AU842" s="57"/>
      <c r="AV842" s="57"/>
      <c r="AW842" s="57"/>
      <c r="AX842" s="57"/>
      <c r="AY842" s="57"/>
      <c r="AZ842" s="57"/>
      <c r="BA842" s="57"/>
      <c r="BB842" s="57"/>
      <c r="BC842" s="57"/>
      <c r="BD842" s="57"/>
      <c r="BE842" s="57"/>
      <c r="BF842" s="57"/>
      <c r="BG842" s="57"/>
      <c r="BH842" s="57"/>
      <c r="BI842" s="57"/>
      <c r="BJ842" s="57"/>
      <c r="BK842" s="57"/>
      <c r="BL842" s="58"/>
      <c r="BM842" s="59"/>
      <c r="BN842" s="60"/>
      <c r="BO842" s="61"/>
      <c r="BP842" s="61"/>
      <c r="BQ842" s="61"/>
      <c r="BR842" s="61"/>
    </row>
    <row r="843" ht="12.75" customHeight="1">
      <c r="A843" s="1"/>
      <c r="B843" s="55"/>
      <c r="C843" s="56"/>
      <c r="D843" s="56"/>
      <c r="E843" s="56"/>
      <c r="F843" s="57"/>
      <c r="G843" s="58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  <c r="AH843" s="57"/>
      <c r="AI843" s="57"/>
      <c r="AJ843" s="57"/>
      <c r="AK843" s="57"/>
      <c r="AL843" s="57"/>
      <c r="AM843" s="57"/>
      <c r="AN843" s="57"/>
      <c r="AO843" s="57"/>
      <c r="AP843" s="57"/>
      <c r="AQ843" s="57"/>
      <c r="AR843" s="57"/>
      <c r="AS843" s="57"/>
      <c r="AT843" s="57"/>
      <c r="AU843" s="57"/>
      <c r="AV843" s="57"/>
      <c r="AW843" s="57"/>
      <c r="AX843" s="57"/>
      <c r="AY843" s="57"/>
      <c r="AZ843" s="57"/>
      <c r="BA843" s="57"/>
      <c r="BB843" s="57"/>
      <c r="BC843" s="57"/>
      <c r="BD843" s="57"/>
      <c r="BE843" s="57"/>
      <c r="BF843" s="57"/>
      <c r="BG843" s="57"/>
      <c r="BH843" s="57"/>
      <c r="BI843" s="57"/>
      <c r="BJ843" s="57"/>
      <c r="BK843" s="57"/>
      <c r="BL843" s="58"/>
      <c r="BM843" s="59"/>
      <c r="BN843" s="60"/>
      <c r="BO843" s="61"/>
      <c r="BP843" s="61"/>
      <c r="BQ843" s="61"/>
      <c r="BR843" s="61"/>
    </row>
    <row r="844" ht="12.75" customHeight="1">
      <c r="A844" s="1"/>
      <c r="B844" s="55"/>
      <c r="C844" s="56"/>
      <c r="D844" s="56"/>
      <c r="E844" s="56"/>
      <c r="F844" s="57"/>
      <c r="G844" s="58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  <c r="AH844" s="57"/>
      <c r="AI844" s="57"/>
      <c r="AJ844" s="57"/>
      <c r="AK844" s="57"/>
      <c r="AL844" s="57"/>
      <c r="AM844" s="57"/>
      <c r="AN844" s="57"/>
      <c r="AO844" s="57"/>
      <c r="AP844" s="57"/>
      <c r="AQ844" s="57"/>
      <c r="AR844" s="57"/>
      <c r="AS844" s="57"/>
      <c r="AT844" s="57"/>
      <c r="AU844" s="57"/>
      <c r="AV844" s="57"/>
      <c r="AW844" s="57"/>
      <c r="AX844" s="57"/>
      <c r="AY844" s="57"/>
      <c r="AZ844" s="57"/>
      <c r="BA844" s="57"/>
      <c r="BB844" s="57"/>
      <c r="BC844" s="57"/>
      <c r="BD844" s="57"/>
      <c r="BE844" s="57"/>
      <c r="BF844" s="57"/>
      <c r="BG844" s="57"/>
      <c r="BH844" s="57"/>
      <c r="BI844" s="57"/>
      <c r="BJ844" s="57"/>
      <c r="BK844" s="57"/>
      <c r="BL844" s="58"/>
      <c r="BM844" s="59"/>
      <c r="BN844" s="60"/>
      <c r="BO844" s="61"/>
      <c r="BP844" s="61"/>
      <c r="BQ844" s="61"/>
      <c r="BR844" s="61"/>
    </row>
    <row r="845" ht="12.75" customHeight="1">
      <c r="A845" s="1"/>
      <c r="B845" s="55"/>
      <c r="C845" s="56"/>
      <c r="D845" s="56"/>
      <c r="E845" s="56"/>
      <c r="F845" s="57"/>
      <c r="G845" s="58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  <c r="AH845" s="57"/>
      <c r="AI845" s="57"/>
      <c r="AJ845" s="57"/>
      <c r="AK845" s="57"/>
      <c r="AL845" s="57"/>
      <c r="AM845" s="57"/>
      <c r="AN845" s="57"/>
      <c r="AO845" s="57"/>
      <c r="AP845" s="57"/>
      <c r="AQ845" s="57"/>
      <c r="AR845" s="57"/>
      <c r="AS845" s="57"/>
      <c r="AT845" s="57"/>
      <c r="AU845" s="57"/>
      <c r="AV845" s="57"/>
      <c r="AW845" s="57"/>
      <c r="AX845" s="57"/>
      <c r="AY845" s="57"/>
      <c r="AZ845" s="57"/>
      <c r="BA845" s="57"/>
      <c r="BB845" s="57"/>
      <c r="BC845" s="57"/>
      <c r="BD845" s="57"/>
      <c r="BE845" s="57"/>
      <c r="BF845" s="57"/>
      <c r="BG845" s="57"/>
      <c r="BH845" s="57"/>
      <c r="BI845" s="57"/>
      <c r="BJ845" s="57"/>
      <c r="BK845" s="57"/>
      <c r="BL845" s="58"/>
      <c r="BM845" s="59"/>
      <c r="BN845" s="60"/>
      <c r="BO845" s="61"/>
      <c r="BP845" s="61"/>
      <c r="BQ845" s="61"/>
      <c r="BR845" s="61"/>
    </row>
    <row r="846" ht="12.75" customHeight="1">
      <c r="A846" s="1"/>
      <c r="B846" s="55"/>
      <c r="C846" s="56"/>
      <c r="D846" s="56"/>
      <c r="E846" s="56"/>
      <c r="F846" s="57"/>
      <c r="G846" s="58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  <c r="AH846" s="57"/>
      <c r="AI846" s="57"/>
      <c r="AJ846" s="57"/>
      <c r="AK846" s="57"/>
      <c r="AL846" s="57"/>
      <c r="AM846" s="57"/>
      <c r="AN846" s="57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AZ846" s="57"/>
      <c r="BA846" s="57"/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  <c r="BL846" s="58"/>
      <c r="BM846" s="59"/>
      <c r="BN846" s="60"/>
      <c r="BO846" s="61"/>
      <c r="BP846" s="61"/>
      <c r="BQ846" s="61"/>
      <c r="BR846" s="61"/>
    </row>
    <row r="847" ht="12.75" customHeight="1">
      <c r="A847" s="1"/>
      <c r="B847" s="55"/>
      <c r="C847" s="56"/>
      <c r="D847" s="56"/>
      <c r="E847" s="56"/>
      <c r="F847" s="57"/>
      <c r="G847" s="58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  <c r="AH847" s="57"/>
      <c r="AI847" s="57"/>
      <c r="AJ847" s="57"/>
      <c r="AK847" s="57"/>
      <c r="AL847" s="57"/>
      <c r="AM847" s="57"/>
      <c r="AN847" s="57"/>
      <c r="AO847" s="57"/>
      <c r="AP847" s="57"/>
      <c r="AQ847" s="57"/>
      <c r="AR847" s="57"/>
      <c r="AS847" s="57"/>
      <c r="AT847" s="57"/>
      <c r="AU847" s="57"/>
      <c r="AV847" s="57"/>
      <c r="AW847" s="57"/>
      <c r="AX847" s="57"/>
      <c r="AY847" s="57"/>
      <c r="AZ847" s="57"/>
      <c r="BA847" s="57"/>
      <c r="BB847" s="57"/>
      <c r="BC847" s="57"/>
      <c r="BD847" s="57"/>
      <c r="BE847" s="57"/>
      <c r="BF847" s="57"/>
      <c r="BG847" s="57"/>
      <c r="BH847" s="57"/>
      <c r="BI847" s="57"/>
      <c r="BJ847" s="57"/>
      <c r="BK847" s="57"/>
      <c r="BL847" s="58"/>
      <c r="BM847" s="59"/>
      <c r="BN847" s="60"/>
      <c r="BO847" s="61"/>
      <c r="BP847" s="61"/>
      <c r="BQ847" s="61"/>
      <c r="BR847" s="61"/>
    </row>
    <row r="848" ht="12.75" customHeight="1">
      <c r="A848" s="1"/>
      <c r="B848" s="55"/>
      <c r="C848" s="56"/>
      <c r="D848" s="56"/>
      <c r="E848" s="56"/>
      <c r="F848" s="57"/>
      <c r="G848" s="58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  <c r="AH848" s="57"/>
      <c r="AI848" s="57"/>
      <c r="AJ848" s="57"/>
      <c r="AK848" s="57"/>
      <c r="AL848" s="57"/>
      <c r="AM848" s="57"/>
      <c r="AN848" s="57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AZ848" s="57"/>
      <c r="BA848" s="57"/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  <c r="BL848" s="58"/>
      <c r="BM848" s="59"/>
      <c r="BN848" s="60"/>
      <c r="BO848" s="61"/>
      <c r="BP848" s="61"/>
      <c r="BQ848" s="61"/>
      <c r="BR848" s="61"/>
    </row>
    <row r="849" ht="12.75" customHeight="1">
      <c r="A849" s="1"/>
      <c r="B849" s="55"/>
      <c r="C849" s="56"/>
      <c r="D849" s="56"/>
      <c r="E849" s="56"/>
      <c r="F849" s="57"/>
      <c r="G849" s="58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  <c r="AH849" s="57"/>
      <c r="AI849" s="57"/>
      <c r="AJ849" s="57"/>
      <c r="AK849" s="57"/>
      <c r="AL849" s="57"/>
      <c r="AM849" s="57"/>
      <c r="AN849" s="57"/>
      <c r="AO849" s="57"/>
      <c r="AP849" s="57"/>
      <c r="AQ849" s="57"/>
      <c r="AR849" s="57"/>
      <c r="AS849" s="57"/>
      <c r="AT849" s="57"/>
      <c r="AU849" s="57"/>
      <c r="AV849" s="57"/>
      <c r="AW849" s="57"/>
      <c r="AX849" s="57"/>
      <c r="AY849" s="57"/>
      <c r="AZ849" s="57"/>
      <c r="BA849" s="57"/>
      <c r="BB849" s="57"/>
      <c r="BC849" s="57"/>
      <c r="BD849" s="57"/>
      <c r="BE849" s="57"/>
      <c r="BF849" s="57"/>
      <c r="BG849" s="57"/>
      <c r="BH849" s="57"/>
      <c r="BI849" s="57"/>
      <c r="BJ849" s="57"/>
      <c r="BK849" s="57"/>
      <c r="BL849" s="58"/>
      <c r="BM849" s="59"/>
      <c r="BN849" s="60"/>
      <c r="BO849" s="61"/>
      <c r="BP849" s="61"/>
      <c r="BQ849" s="61"/>
      <c r="BR849" s="61"/>
    </row>
    <row r="850" ht="12.75" customHeight="1">
      <c r="A850" s="1"/>
      <c r="B850" s="55"/>
      <c r="C850" s="56"/>
      <c r="D850" s="56"/>
      <c r="E850" s="56"/>
      <c r="F850" s="57"/>
      <c r="G850" s="58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  <c r="AH850" s="57"/>
      <c r="AI850" s="57"/>
      <c r="AJ850" s="57"/>
      <c r="AK850" s="57"/>
      <c r="AL850" s="57"/>
      <c r="AM850" s="57"/>
      <c r="AN850" s="57"/>
      <c r="AO850" s="57"/>
      <c r="AP850" s="57"/>
      <c r="AQ850" s="57"/>
      <c r="AR850" s="57"/>
      <c r="AS850" s="57"/>
      <c r="AT850" s="57"/>
      <c r="AU850" s="57"/>
      <c r="AV850" s="57"/>
      <c r="AW850" s="57"/>
      <c r="AX850" s="57"/>
      <c r="AY850" s="57"/>
      <c r="AZ850" s="57"/>
      <c r="BA850" s="57"/>
      <c r="BB850" s="57"/>
      <c r="BC850" s="57"/>
      <c r="BD850" s="57"/>
      <c r="BE850" s="57"/>
      <c r="BF850" s="57"/>
      <c r="BG850" s="57"/>
      <c r="BH850" s="57"/>
      <c r="BI850" s="57"/>
      <c r="BJ850" s="57"/>
      <c r="BK850" s="57"/>
      <c r="BL850" s="58"/>
      <c r="BM850" s="59"/>
      <c r="BN850" s="60"/>
      <c r="BO850" s="61"/>
      <c r="BP850" s="61"/>
      <c r="BQ850" s="61"/>
      <c r="BR850" s="61"/>
    </row>
    <row r="851" ht="12.75" customHeight="1">
      <c r="A851" s="1"/>
      <c r="B851" s="55"/>
      <c r="C851" s="56"/>
      <c r="D851" s="56"/>
      <c r="E851" s="56"/>
      <c r="F851" s="57"/>
      <c r="G851" s="58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  <c r="AH851" s="57"/>
      <c r="AI851" s="57"/>
      <c r="AJ851" s="57"/>
      <c r="AK851" s="57"/>
      <c r="AL851" s="57"/>
      <c r="AM851" s="57"/>
      <c r="AN851" s="57"/>
      <c r="AO851" s="57"/>
      <c r="AP851" s="57"/>
      <c r="AQ851" s="57"/>
      <c r="AR851" s="57"/>
      <c r="AS851" s="57"/>
      <c r="AT851" s="57"/>
      <c r="AU851" s="57"/>
      <c r="AV851" s="57"/>
      <c r="AW851" s="57"/>
      <c r="AX851" s="57"/>
      <c r="AY851" s="57"/>
      <c r="AZ851" s="57"/>
      <c r="BA851" s="57"/>
      <c r="BB851" s="57"/>
      <c r="BC851" s="57"/>
      <c r="BD851" s="57"/>
      <c r="BE851" s="57"/>
      <c r="BF851" s="57"/>
      <c r="BG851" s="57"/>
      <c r="BH851" s="57"/>
      <c r="BI851" s="57"/>
      <c r="BJ851" s="57"/>
      <c r="BK851" s="57"/>
      <c r="BL851" s="58"/>
      <c r="BM851" s="59"/>
      <c r="BN851" s="60"/>
      <c r="BO851" s="61"/>
      <c r="BP851" s="61"/>
      <c r="BQ851" s="61"/>
      <c r="BR851" s="61"/>
    </row>
    <row r="852" ht="12.75" customHeight="1">
      <c r="A852" s="1"/>
      <c r="B852" s="55"/>
      <c r="C852" s="56"/>
      <c r="D852" s="56"/>
      <c r="E852" s="56"/>
      <c r="F852" s="57"/>
      <c r="G852" s="58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  <c r="AH852" s="57"/>
      <c r="AI852" s="57"/>
      <c r="AJ852" s="57"/>
      <c r="AK852" s="57"/>
      <c r="AL852" s="57"/>
      <c r="AM852" s="57"/>
      <c r="AN852" s="57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AZ852" s="57"/>
      <c r="BA852" s="57"/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  <c r="BL852" s="58"/>
      <c r="BM852" s="59"/>
      <c r="BN852" s="60"/>
      <c r="BO852" s="61"/>
      <c r="BP852" s="61"/>
      <c r="BQ852" s="61"/>
      <c r="BR852" s="61"/>
    </row>
    <row r="853" ht="12.75" customHeight="1">
      <c r="A853" s="1"/>
      <c r="B853" s="55"/>
      <c r="C853" s="56"/>
      <c r="D853" s="56"/>
      <c r="E853" s="56"/>
      <c r="F853" s="57"/>
      <c r="G853" s="58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  <c r="AH853" s="57"/>
      <c r="AI853" s="57"/>
      <c r="AJ853" s="57"/>
      <c r="AK853" s="57"/>
      <c r="AL853" s="57"/>
      <c r="AM853" s="57"/>
      <c r="AN853" s="57"/>
      <c r="AO853" s="57"/>
      <c r="AP853" s="57"/>
      <c r="AQ853" s="57"/>
      <c r="AR853" s="57"/>
      <c r="AS853" s="57"/>
      <c r="AT853" s="57"/>
      <c r="AU853" s="57"/>
      <c r="AV853" s="57"/>
      <c r="AW853" s="57"/>
      <c r="AX853" s="57"/>
      <c r="AY853" s="57"/>
      <c r="AZ853" s="57"/>
      <c r="BA853" s="57"/>
      <c r="BB853" s="57"/>
      <c r="BC853" s="57"/>
      <c r="BD853" s="57"/>
      <c r="BE853" s="57"/>
      <c r="BF853" s="57"/>
      <c r="BG853" s="57"/>
      <c r="BH853" s="57"/>
      <c r="BI853" s="57"/>
      <c r="BJ853" s="57"/>
      <c r="BK853" s="57"/>
      <c r="BL853" s="58"/>
      <c r="BM853" s="59"/>
      <c r="BN853" s="60"/>
      <c r="BO853" s="61"/>
      <c r="BP853" s="61"/>
      <c r="BQ853" s="61"/>
      <c r="BR853" s="61"/>
    </row>
    <row r="854" ht="12.75" customHeight="1">
      <c r="A854" s="1"/>
      <c r="B854" s="55"/>
      <c r="C854" s="56"/>
      <c r="D854" s="56"/>
      <c r="E854" s="56"/>
      <c r="F854" s="57"/>
      <c r="G854" s="58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  <c r="AH854" s="57"/>
      <c r="AI854" s="57"/>
      <c r="AJ854" s="57"/>
      <c r="AK854" s="57"/>
      <c r="AL854" s="57"/>
      <c r="AM854" s="57"/>
      <c r="AN854" s="57"/>
      <c r="AO854" s="57"/>
      <c r="AP854" s="57"/>
      <c r="AQ854" s="57"/>
      <c r="AR854" s="57"/>
      <c r="AS854" s="57"/>
      <c r="AT854" s="57"/>
      <c r="AU854" s="57"/>
      <c r="AV854" s="57"/>
      <c r="AW854" s="57"/>
      <c r="AX854" s="57"/>
      <c r="AY854" s="57"/>
      <c r="AZ854" s="57"/>
      <c r="BA854" s="57"/>
      <c r="BB854" s="57"/>
      <c r="BC854" s="57"/>
      <c r="BD854" s="57"/>
      <c r="BE854" s="57"/>
      <c r="BF854" s="57"/>
      <c r="BG854" s="57"/>
      <c r="BH854" s="57"/>
      <c r="BI854" s="57"/>
      <c r="BJ854" s="57"/>
      <c r="BK854" s="57"/>
      <c r="BL854" s="58"/>
      <c r="BM854" s="59"/>
      <c r="BN854" s="60"/>
      <c r="BO854" s="61"/>
      <c r="BP854" s="61"/>
      <c r="BQ854" s="61"/>
      <c r="BR854" s="61"/>
    </row>
    <row r="855" ht="12.75" customHeight="1">
      <c r="A855" s="1"/>
      <c r="B855" s="55"/>
      <c r="C855" s="56"/>
      <c r="D855" s="56"/>
      <c r="E855" s="56"/>
      <c r="F855" s="57"/>
      <c r="G855" s="58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  <c r="AH855" s="57"/>
      <c r="AI855" s="57"/>
      <c r="AJ855" s="57"/>
      <c r="AK855" s="57"/>
      <c r="AL855" s="57"/>
      <c r="AM855" s="57"/>
      <c r="AN855" s="57"/>
      <c r="AO855" s="57"/>
      <c r="AP855" s="57"/>
      <c r="AQ855" s="57"/>
      <c r="AR855" s="57"/>
      <c r="AS855" s="57"/>
      <c r="AT855" s="57"/>
      <c r="AU855" s="57"/>
      <c r="AV855" s="57"/>
      <c r="AW855" s="57"/>
      <c r="AX855" s="57"/>
      <c r="AY855" s="57"/>
      <c r="AZ855" s="57"/>
      <c r="BA855" s="57"/>
      <c r="BB855" s="57"/>
      <c r="BC855" s="57"/>
      <c r="BD855" s="57"/>
      <c r="BE855" s="57"/>
      <c r="BF855" s="57"/>
      <c r="BG855" s="57"/>
      <c r="BH855" s="57"/>
      <c r="BI855" s="57"/>
      <c r="BJ855" s="57"/>
      <c r="BK855" s="57"/>
      <c r="BL855" s="58"/>
      <c r="BM855" s="59"/>
      <c r="BN855" s="60"/>
      <c r="BO855" s="61"/>
      <c r="BP855" s="61"/>
      <c r="BQ855" s="61"/>
      <c r="BR855" s="61"/>
    </row>
    <row r="856" ht="12.75" customHeight="1">
      <c r="A856" s="1"/>
      <c r="B856" s="55"/>
      <c r="C856" s="56"/>
      <c r="D856" s="56"/>
      <c r="E856" s="56"/>
      <c r="F856" s="57"/>
      <c r="G856" s="58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  <c r="AH856" s="57"/>
      <c r="AI856" s="57"/>
      <c r="AJ856" s="57"/>
      <c r="AK856" s="57"/>
      <c r="AL856" s="57"/>
      <c r="AM856" s="57"/>
      <c r="AN856" s="57"/>
      <c r="AO856" s="57"/>
      <c r="AP856" s="57"/>
      <c r="AQ856" s="57"/>
      <c r="AR856" s="57"/>
      <c r="AS856" s="57"/>
      <c r="AT856" s="57"/>
      <c r="AU856" s="57"/>
      <c r="AV856" s="57"/>
      <c r="AW856" s="57"/>
      <c r="AX856" s="57"/>
      <c r="AY856" s="57"/>
      <c r="AZ856" s="57"/>
      <c r="BA856" s="57"/>
      <c r="BB856" s="57"/>
      <c r="BC856" s="57"/>
      <c r="BD856" s="57"/>
      <c r="BE856" s="57"/>
      <c r="BF856" s="57"/>
      <c r="BG856" s="57"/>
      <c r="BH856" s="57"/>
      <c r="BI856" s="57"/>
      <c r="BJ856" s="57"/>
      <c r="BK856" s="57"/>
      <c r="BL856" s="58"/>
      <c r="BM856" s="59"/>
      <c r="BN856" s="60"/>
      <c r="BO856" s="61"/>
      <c r="BP856" s="61"/>
      <c r="BQ856" s="61"/>
      <c r="BR856" s="61"/>
    </row>
    <row r="857" ht="12.75" customHeight="1">
      <c r="A857" s="1"/>
      <c r="B857" s="55"/>
      <c r="C857" s="56"/>
      <c r="D857" s="56"/>
      <c r="E857" s="56"/>
      <c r="F857" s="57"/>
      <c r="G857" s="58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  <c r="AH857" s="57"/>
      <c r="AI857" s="57"/>
      <c r="AJ857" s="57"/>
      <c r="AK857" s="57"/>
      <c r="AL857" s="57"/>
      <c r="AM857" s="57"/>
      <c r="AN857" s="57"/>
      <c r="AO857" s="57"/>
      <c r="AP857" s="57"/>
      <c r="AQ857" s="57"/>
      <c r="AR857" s="57"/>
      <c r="AS857" s="57"/>
      <c r="AT857" s="57"/>
      <c r="AU857" s="57"/>
      <c r="AV857" s="57"/>
      <c r="AW857" s="57"/>
      <c r="AX857" s="57"/>
      <c r="AY857" s="57"/>
      <c r="AZ857" s="57"/>
      <c r="BA857" s="57"/>
      <c r="BB857" s="57"/>
      <c r="BC857" s="57"/>
      <c r="BD857" s="57"/>
      <c r="BE857" s="57"/>
      <c r="BF857" s="57"/>
      <c r="BG857" s="57"/>
      <c r="BH857" s="57"/>
      <c r="BI857" s="57"/>
      <c r="BJ857" s="57"/>
      <c r="BK857" s="57"/>
      <c r="BL857" s="58"/>
      <c r="BM857" s="59"/>
      <c r="BN857" s="60"/>
      <c r="BO857" s="61"/>
      <c r="BP857" s="61"/>
      <c r="BQ857" s="61"/>
      <c r="BR857" s="61"/>
    </row>
    <row r="858" ht="12.75" customHeight="1">
      <c r="A858" s="1"/>
      <c r="B858" s="55"/>
      <c r="C858" s="56"/>
      <c r="D858" s="56"/>
      <c r="E858" s="56"/>
      <c r="F858" s="57"/>
      <c r="G858" s="58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  <c r="AH858" s="57"/>
      <c r="AI858" s="57"/>
      <c r="AJ858" s="57"/>
      <c r="AK858" s="57"/>
      <c r="AL858" s="57"/>
      <c r="AM858" s="57"/>
      <c r="AN858" s="57"/>
      <c r="AO858" s="57"/>
      <c r="AP858" s="57"/>
      <c r="AQ858" s="57"/>
      <c r="AR858" s="57"/>
      <c r="AS858" s="57"/>
      <c r="AT858" s="57"/>
      <c r="AU858" s="57"/>
      <c r="AV858" s="57"/>
      <c r="AW858" s="57"/>
      <c r="AX858" s="57"/>
      <c r="AY858" s="57"/>
      <c r="AZ858" s="57"/>
      <c r="BA858" s="57"/>
      <c r="BB858" s="57"/>
      <c r="BC858" s="57"/>
      <c r="BD858" s="57"/>
      <c r="BE858" s="57"/>
      <c r="BF858" s="57"/>
      <c r="BG858" s="57"/>
      <c r="BH858" s="57"/>
      <c r="BI858" s="57"/>
      <c r="BJ858" s="57"/>
      <c r="BK858" s="57"/>
      <c r="BL858" s="58"/>
      <c r="BM858" s="59"/>
      <c r="BN858" s="60"/>
      <c r="BO858" s="61"/>
      <c r="BP858" s="61"/>
      <c r="BQ858" s="61"/>
      <c r="BR858" s="61"/>
    </row>
    <row r="859" ht="12.75" customHeight="1">
      <c r="A859" s="1"/>
      <c r="B859" s="55"/>
      <c r="C859" s="56"/>
      <c r="D859" s="56"/>
      <c r="E859" s="56"/>
      <c r="F859" s="57"/>
      <c r="G859" s="58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  <c r="AH859" s="57"/>
      <c r="AI859" s="57"/>
      <c r="AJ859" s="57"/>
      <c r="AK859" s="57"/>
      <c r="AL859" s="57"/>
      <c r="AM859" s="57"/>
      <c r="AN859" s="57"/>
      <c r="AO859" s="57"/>
      <c r="AP859" s="57"/>
      <c r="AQ859" s="57"/>
      <c r="AR859" s="57"/>
      <c r="AS859" s="57"/>
      <c r="AT859" s="57"/>
      <c r="AU859" s="57"/>
      <c r="AV859" s="57"/>
      <c r="AW859" s="57"/>
      <c r="AX859" s="57"/>
      <c r="AY859" s="57"/>
      <c r="AZ859" s="57"/>
      <c r="BA859" s="57"/>
      <c r="BB859" s="57"/>
      <c r="BC859" s="57"/>
      <c r="BD859" s="57"/>
      <c r="BE859" s="57"/>
      <c r="BF859" s="57"/>
      <c r="BG859" s="57"/>
      <c r="BH859" s="57"/>
      <c r="BI859" s="57"/>
      <c r="BJ859" s="57"/>
      <c r="BK859" s="57"/>
      <c r="BL859" s="58"/>
      <c r="BM859" s="59"/>
      <c r="BN859" s="60"/>
      <c r="BO859" s="61"/>
      <c r="BP859" s="61"/>
      <c r="BQ859" s="61"/>
      <c r="BR859" s="61"/>
    </row>
    <row r="860" ht="12.75" customHeight="1">
      <c r="A860" s="1"/>
      <c r="B860" s="55"/>
      <c r="C860" s="56"/>
      <c r="D860" s="56"/>
      <c r="E860" s="56"/>
      <c r="F860" s="57"/>
      <c r="G860" s="58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  <c r="AH860" s="57"/>
      <c r="AI860" s="57"/>
      <c r="AJ860" s="57"/>
      <c r="AK860" s="57"/>
      <c r="AL860" s="57"/>
      <c r="AM860" s="57"/>
      <c r="AN860" s="57"/>
      <c r="AO860" s="57"/>
      <c r="AP860" s="57"/>
      <c r="AQ860" s="57"/>
      <c r="AR860" s="57"/>
      <c r="AS860" s="57"/>
      <c r="AT860" s="57"/>
      <c r="AU860" s="57"/>
      <c r="AV860" s="57"/>
      <c r="AW860" s="57"/>
      <c r="AX860" s="57"/>
      <c r="AY860" s="57"/>
      <c r="AZ860" s="57"/>
      <c r="BA860" s="57"/>
      <c r="BB860" s="57"/>
      <c r="BC860" s="57"/>
      <c r="BD860" s="57"/>
      <c r="BE860" s="57"/>
      <c r="BF860" s="57"/>
      <c r="BG860" s="57"/>
      <c r="BH860" s="57"/>
      <c r="BI860" s="57"/>
      <c r="BJ860" s="57"/>
      <c r="BK860" s="57"/>
      <c r="BL860" s="58"/>
      <c r="BM860" s="59"/>
      <c r="BN860" s="60"/>
      <c r="BO860" s="61"/>
      <c r="BP860" s="61"/>
      <c r="BQ860" s="61"/>
      <c r="BR860" s="61"/>
    </row>
    <row r="861" ht="12.75" customHeight="1">
      <c r="A861" s="1"/>
      <c r="B861" s="55"/>
      <c r="C861" s="56"/>
      <c r="D861" s="56"/>
      <c r="E861" s="56"/>
      <c r="F861" s="57"/>
      <c r="G861" s="58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  <c r="AH861" s="57"/>
      <c r="AI861" s="57"/>
      <c r="AJ861" s="57"/>
      <c r="AK861" s="57"/>
      <c r="AL861" s="57"/>
      <c r="AM861" s="57"/>
      <c r="AN861" s="57"/>
      <c r="AO861" s="57"/>
      <c r="AP861" s="57"/>
      <c r="AQ861" s="57"/>
      <c r="AR861" s="57"/>
      <c r="AS861" s="57"/>
      <c r="AT861" s="57"/>
      <c r="AU861" s="57"/>
      <c r="AV861" s="57"/>
      <c r="AW861" s="57"/>
      <c r="AX861" s="57"/>
      <c r="AY861" s="57"/>
      <c r="AZ861" s="57"/>
      <c r="BA861" s="57"/>
      <c r="BB861" s="57"/>
      <c r="BC861" s="57"/>
      <c r="BD861" s="57"/>
      <c r="BE861" s="57"/>
      <c r="BF861" s="57"/>
      <c r="BG861" s="57"/>
      <c r="BH861" s="57"/>
      <c r="BI861" s="57"/>
      <c r="BJ861" s="57"/>
      <c r="BK861" s="57"/>
      <c r="BL861" s="58"/>
      <c r="BM861" s="59"/>
      <c r="BN861" s="60"/>
      <c r="BO861" s="61"/>
      <c r="BP861" s="61"/>
      <c r="BQ861" s="61"/>
      <c r="BR861" s="61"/>
    </row>
    <row r="862" ht="12.75" customHeight="1">
      <c r="A862" s="1"/>
      <c r="B862" s="55"/>
      <c r="C862" s="56"/>
      <c r="D862" s="56"/>
      <c r="E862" s="56"/>
      <c r="F862" s="57"/>
      <c r="G862" s="58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  <c r="AH862" s="57"/>
      <c r="AI862" s="57"/>
      <c r="AJ862" s="57"/>
      <c r="AK862" s="57"/>
      <c r="AL862" s="57"/>
      <c r="AM862" s="57"/>
      <c r="AN862" s="57"/>
      <c r="AO862" s="57"/>
      <c r="AP862" s="57"/>
      <c r="AQ862" s="57"/>
      <c r="AR862" s="57"/>
      <c r="AS862" s="57"/>
      <c r="AT862" s="57"/>
      <c r="AU862" s="57"/>
      <c r="AV862" s="57"/>
      <c r="AW862" s="57"/>
      <c r="AX862" s="57"/>
      <c r="AY862" s="57"/>
      <c r="AZ862" s="57"/>
      <c r="BA862" s="57"/>
      <c r="BB862" s="57"/>
      <c r="BC862" s="57"/>
      <c r="BD862" s="57"/>
      <c r="BE862" s="57"/>
      <c r="BF862" s="57"/>
      <c r="BG862" s="57"/>
      <c r="BH862" s="57"/>
      <c r="BI862" s="57"/>
      <c r="BJ862" s="57"/>
      <c r="BK862" s="57"/>
      <c r="BL862" s="58"/>
      <c r="BM862" s="59"/>
      <c r="BN862" s="60"/>
      <c r="BO862" s="61"/>
      <c r="BP862" s="61"/>
      <c r="BQ862" s="61"/>
      <c r="BR862" s="61"/>
    </row>
    <row r="863" ht="12.75" customHeight="1">
      <c r="A863" s="1"/>
      <c r="B863" s="55"/>
      <c r="C863" s="56"/>
      <c r="D863" s="56"/>
      <c r="E863" s="56"/>
      <c r="F863" s="57"/>
      <c r="G863" s="58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  <c r="AH863" s="57"/>
      <c r="AI863" s="57"/>
      <c r="AJ863" s="57"/>
      <c r="AK863" s="57"/>
      <c r="AL863" s="57"/>
      <c r="AM863" s="57"/>
      <c r="AN863" s="57"/>
      <c r="AO863" s="57"/>
      <c r="AP863" s="57"/>
      <c r="AQ863" s="57"/>
      <c r="AR863" s="57"/>
      <c r="AS863" s="57"/>
      <c r="AT863" s="57"/>
      <c r="AU863" s="57"/>
      <c r="AV863" s="57"/>
      <c r="AW863" s="57"/>
      <c r="AX863" s="57"/>
      <c r="AY863" s="57"/>
      <c r="AZ863" s="57"/>
      <c r="BA863" s="57"/>
      <c r="BB863" s="57"/>
      <c r="BC863" s="57"/>
      <c r="BD863" s="57"/>
      <c r="BE863" s="57"/>
      <c r="BF863" s="57"/>
      <c r="BG863" s="57"/>
      <c r="BH863" s="57"/>
      <c r="BI863" s="57"/>
      <c r="BJ863" s="57"/>
      <c r="BK863" s="57"/>
      <c r="BL863" s="58"/>
      <c r="BM863" s="59"/>
      <c r="BN863" s="60"/>
      <c r="BO863" s="61"/>
      <c r="BP863" s="61"/>
      <c r="BQ863" s="61"/>
      <c r="BR863" s="61"/>
    </row>
    <row r="864" ht="12.75" customHeight="1">
      <c r="A864" s="1"/>
      <c r="B864" s="55"/>
      <c r="C864" s="56"/>
      <c r="D864" s="56"/>
      <c r="E864" s="56"/>
      <c r="F864" s="57"/>
      <c r="G864" s="58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  <c r="AH864" s="57"/>
      <c r="AI864" s="57"/>
      <c r="AJ864" s="57"/>
      <c r="AK864" s="57"/>
      <c r="AL864" s="57"/>
      <c r="AM864" s="57"/>
      <c r="AN864" s="57"/>
      <c r="AO864" s="57"/>
      <c r="AP864" s="57"/>
      <c r="AQ864" s="57"/>
      <c r="AR864" s="57"/>
      <c r="AS864" s="57"/>
      <c r="AT864" s="57"/>
      <c r="AU864" s="57"/>
      <c r="AV864" s="57"/>
      <c r="AW864" s="57"/>
      <c r="AX864" s="57"/>
      <c r="AY864" s="57"/>
      <c r="AZ864" s="57"/>
      <c r="BA864" s="57"/>
      <c r="BB864" s="57"/>
      <c r="BC864" s="57"/>
      <c r="BD864" s="57"/>
      <c r="BE864" s="57"/>
      <c r="BF864" s="57"/>
      <c r="BG864" s="57"/>
      <c r="BH864" s="57"/>
      <c r="BI864" s="57"/>
      <c r="BJ864" s="57"/>
      <c r="BK864" s="57"/>
      <c r="BL864" s="58"/>
      <c r="BM864" s="59"/>
      <c r="BN864" s="60"/>
      <c r="BO864" s="61"/>
      <c r="BP864" s="61"/>
      <c r="BQ864" s="61"/>
      <c r="BR864" s="61"/>
    </row>
    <row r="865" ht="12.75" customHeight="1">
      <c r="A865" s="1"/>
      <c r="B865" s="55"/>
      <c r="C865" s="56"/>
      <c r="D865" s="56"/>
      <c r="E865" s="56"/>
      <c r="F865" s="57"/>
      <c r="G865" s="58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  <c r="AH865" s="57"/>
      <c r="AI865" s="57"/>
      <c r="AJ865" s="57"/>
      <c r="AK865" s="57"/>
      <c r="AL865" s="57"/>
      <c r="AM865" s="57"/>
      <c r="AN865" s="57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AZ865" s="57"/>
      <c r="BA865" s="57"/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  <c r="BL865" s="58"/>
      <c r="BM865" s="59"/>
      <c r="BN865" s="60"/>
      <c r="BO865" s="61"/>
      <c r="BP865" s="61"/>
      <c r="BQ865" s="61"/>
      <c r="BR865" s="61"/>
    </row>
    <row r="866" ht="12.75" customHeight="1">
      <c r="A866" s="1"/>
      <c r="B866" s="55"/>
      <c r="C866" s="56"/>
      <c r="D866" s="56"/>
      <c r="E866" s="56"/>
      <c r="F866" s="57"/>
      <c r="G866" s="58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  <c r="AH866" s="57"/>
      <c r="AI866" s="57"/>
      <c r="AJ866" s="57"/>
      <c r="AK866" s="57"/>
      <c r="AL866" s="57"/>
      <c r="AM866" s="57"/>
      <c r="AN866" s="57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AZ866" s="57"/>
      <c r="BA866" s="57"/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  <c r="BL866" s="58"/>
      <c r="BM866" s="59"/>
      <c r="BN866" s="60"/>
      <c r="BO866" s="61"/>
      <c r="BP866" s="61"/>
      <c r="BQ866" s="61"/>
      <c r="BR866" s="61"/>
    </row>
    <row r="867" ht="12.75" customHeight="1">
      <c r="A867" s="1"/>
      <c r="B867" s="55"/>
      <c r="C867" s="56"/>
      <c r="D867" s="56"/>
      <c r="E867" s="56"/>
      <c r="F867" s="57"/>
      <c r="G867" s="58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  <c r="AH867" s="57"/>
      <c r="AI867" s="57"/>
      <c r="AJ867" s="57"/>
      <c r="AK867" s="57"/>
      <c r="AL867" s="57"/>
      <c r="AM867" s="57"/>
      <c r="AN867" s="57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AZ867" s="57"/>
      <c r="BA867" s="57"/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  <c r="BL867" s="58"/>
      <c r="BM867" s="59"/>
      <c r="BN867" s="60"/>
      <c r="BO867" s="61"/>
      <c r="BP867" s="61"/>
      <c r="BQ867" s="61"/>
      <c r="BR867" s="61"/>
    </row>
    <row r="868" ht="12.75" customHeight="1">
      <c r="A868" s="1"/>
      <c r="B868" s="55"/>
      <c r="C868" s="56"/>
      <c r="D868" s="56"/>
      <c r="E868" s="56"/>
      <c r="F868" s="57"/>
      <c r="G868" s="58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  <c r="AH868" s="57"/>
      <c r="AI868" s="57"/>
      <c r="AJ868" s="57"/>
      <c r="AK868" s="57"/>
      <c r="AL868" s="57"/>
      <c r="AM868" s="57"/>
      <c r="AN868" s="57"/>
      <c r="AO868" s="57"/>
      <c r="AP868" s="57"/>
      <c r="AQ868" s="57"/>
      <c r="AR868" s="57"/>
      <c r="AS868" s="57"/>
      <c r="AT868" s="57"/>
      <c r="AU868" s="57"/>
      <c r="AV868" s="57"/>
      <c r="AW868" s="57"/>
      <c r="AX868" s="57"/>
      <c r="AY868" s="57"/>
      <c r="AZ868" s="57"/>
      <c r="BA868" s="57"/>
      <c r="BB868" s="57"/>
      <c r="BC868" s="57"/>
      <c r="BD868" s="57"/>
      <c r="BE868" s="57"/>
      <c r="BF868" s="57"/>
      <c r="BG868" s="57"/>
      <c r="BH868" s="57"/>
      <c r="BI868" s="57"/>
      <c r="BJ868" s="57"/>
      <c r="BK868" s="57"/>
      <c r="BL868" s="58"/>
      <c r="BM868" s="59"/>
      <c r="BN868" s="60"/>
      <c r="BO868" s="61"/>
      <c r="BP868" s="61"/>
      <c r="BQ868" s="61"/>
      <c r="BR868" s="61"/>
    </row>
    <row r="869" ht="12.75" customHeight="1">
      <c r="A869" s="1"/>
      <c r="B869" s="55"/>
      <c r="C869" s="56"/>
      <c r="D869" s="56"/>
      <c r="E869" s="56"/>
      <c r="F869" s="57"/>
      <c r="G869" s="58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  <c r="AH869" s="57"/>
      <c r="AI869" s="57"/>
      <c r="AJ869" s="57"/>
      <c r="AK869" s="57"/>
      <c r="AL869" s="57"/>
      <c r="AM869" s="57"/>
      <c r="AN869" s="57"/>
      <c r="AO869" s="57"/>
      <c r="AP869" s="57"/>
      <c r="AQ869" s="57"/>
      <c r="AR869" s="57"/>
      <c r="AS869" s="57"/>
      <c r="AT869" s="57"/>
      <c r="AU869" s="57"/>
      <c r="AV869" s="57"/>
      <c r="AW869" s="57"/>
      <c r="AX869" s="57"/>
      <c r="AY869" s="57"/>
      <c r="AZ869" s="57"/>
      <c r="BA869" s="57"/>
      <c r="BB869" s="57"/>
      <c r="BC869" s="57"/>
      <c r="BD869" s="57"/>
      <c r="BE869" s="57"/>
      <c r="BF869" s="57"/>
      <c r="BG869" s="57"/>
      <c r="BH869" s="57"/>
      <c r="BI869" s="57"/>
      <c r="BJ869" s="57"/>
      <c r="BK869" s="57"/>
      <c r="BL869" s="58"/>
      <c r="BM869" s="59"/>
      <c r="BN869" s="60"/>
      <c r="BO869" s="61"/>
      <c r="BP869" s="61"/>
      <c r="BQ869" s="61"/>
      <c r="BR869" s="61"/>
    </row>
    <row r="870" ht="12.75" customHeight="1">
      <c r="A870" s="1"/>
      <c r="B870" s="55"/>
      <c r="C870" s="56"/>
      <c r="D870" s="56"/>
      <c r="E870" s="56"/>
      <c r="F870" s="57"/>
      <c r="G870" s="58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  <c r="AH870" s="57"/>
      <c r="AI870" s="57"/>
      <c r="AJ870" s="57"/>
      <c r="AK870" s="57"/>
      <c r="AL870" s="57"/>
      <c r="AM870" s="57"/>
      <c r="AN870" s="57"/>
      <c r="AO870" s="57"/>
      <c r="AP870" s="57"/>
      <c r="AQ870" s="57"/>
      <c r="AR870" s="57"/>
      <c r="AS870" s="57"/>
      <c r="AT870" s="57"/>
      <c r="AU870" s="57"/>
      <c r="AV870" s="57"/>
      <c r="AW870" s="57"/>
      <c r="AX870" s="57"/>
      <c r="AY870" s="57"/>
      <c r="AZ870" s="57"/>
      <c r="BA870" s="57"/>
      <c r="BB870" s="57"/>
      <c r="BC870" s="57"/>
      <c r="BD870" s="57"/>
      <c r="BE870" s="57"/>
      <c r="BF870" s="57"/>
      <c r="BG870" s="57"/>
      <c r="BH870" s="57"/>
      <c r="BI870" s="57"/>
      <c r="BJ870" s="57"/>
      <c r="BK870" s="57"/>
      <c r="BL870" s="58"/>
      <c r="BM870" s="59"/>
      <c r="BN870" s="60"/>
      <c r="BO870" s="61"/>
      <c r="BP870" s="61"/>
      <c r="BQ870" s="61"/>
      <c r="BR870" s="61"/>
    </row>
    <row r="871" ht="12.75" customHeight="1">
      <c r="A871" s="1"/>
      <c r="B871" s="55"/>
      <c r="C871" s="56"/>
      <c r="D871" s="56"/>
      <c r="E871" s="56"/>
      <c r="F871" s="57"/>
      <c r="G871" s="58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  <c r="AH871" s="57"/>
      <c r="AI871" s="57"/>
      <c r="AJ871" s="57"/>
      <c r="AK871" s="57"/>
      <c r="AL871" s="57"/>
      <c r="AM871" s="57"/>
      <c r="AN871" s="57"/>
      <c r="AO871" s="57"/>
      <c r="AP871" s="57"/>
      <c r="AQ871" s="57"/>
      <c r="AR871" s="57"/>
      <c r="AS871" s="57"/>
      <c r="AT871" s="57"/>
      <c r="AU871" s="57"/>
      <c r="AV871" s="57"/>
      <c r="AW871" s="57"/>
      <c r="AX871" s="57"/>
      <c r="AY871" s="57"/>
      <c r="AZ871" s="57"/>
      <c r="BA871" s="57"/>
      <c r="BB871" s="57"/>
      <c r="BC871" s="57"/>
      <c r="BD871" s="57"/>
      <c r="BE871" s="57"/>
      <c r="BF871" s="57"/>
      <c r="BG871" s="57"/>
      <c r="BH871" s="57"/>
      <c r="BI871" s="57"/>
      <c r="BJ871" s="57"/>
      <c r="BK871" s="57"/>
      <c r="BL871" s="58"/>
      <c r="BM871" s="59"/>
      <c r="BN871" s="60"/>
      <c r="BO871" s="61"/>
      <c r="BP871" s="61"/>
      <c r="BQ871" s="61"/>
      <c r="BR871" s="61"/>
    </row>
    <row r="872" ht="12.75" customHeight="1">
      <c r="A872" s="1"/>
      <c r="B872" s="55"/>
      <c r="C872" s="56"/>
      <c r="D872" s="56"/>
      <c r="E872" s="56"/>
      <c r="F872" s="57"/>
      <c r="G872" s="58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  <c r="AH872" s="57"/>
      <c r="AI872" s="57"/>
      <c r="AJ872" s="57"/>
      <c r="AK872" s="57"/>
      <c r="AL872" s="57"/>
      <c r="AM872" s="57"/>
      <c r="AN872" s="57"/>
      <c r="AO872" s="57"/>
      <c r="AP872" s="57"/>
      <c r="AQ872" s="57"/>
      <c r="AR872" s="57"/>
      <c r="AS872" s="57"/>
      <c r="AT872" s="57"/>
      <c r="AU872" s="57"/>
      <c r="AV872" s="57"/>
      <c r="AW872" s="57"/>
      <c r="AX872" s="57"/>
      <c r="AY872" s="57"/>
      <c r="AZ872" s="57"/>
      <c r="BA872" s="57"/>
      <c r="BB872" s="57"/>
      <c r="BC872" s="57"/>
      <c r="BD872" s="57"/>
      <c r="BE872" s="57"/>
      <c r="BF872" s="57"/>
      <c r="BG872" s="57"/>
      <c r="BH872" s="57"/>
      <c r="BI872" s="57"/>
      <c r="BJ872" s="57"/>
      <c r="BK872" s="57"/>
      <c r="BL872" s="58"/>
      <c r="BM872" s="59"/>
      <c r="BN872" s="60"/>
      <c r="BO872" s="61"/>
      <c r="BP872" s="61"/>
      <c r="BQ872" s="61"/>
      <c r="BR872" s="61"/>
    </row>
    <row r="873" ht="12.75" customHeight="1">
      <c r="A873" s="1"/>
      <c r="B873" s="55"/>
      <c r="C873" s="56"/>
      <c r="D873" s="56"/>
      <c r="E873" s="56"/>
      <c r="F873" s="57"/>
      <c r="G873" s="58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  <c r="AH873" s="57"/>
      <c r="AI873" s="57"/>
      <c r="AJ873" s="57"/>
      <c r="AK873" s="57"/>
      <c r="AL873" s="57"/>
      <c r="AM873" s="57"/>
      <c r="AN873" s="57"/>
      <c r="AO873" s="57"/>
      <c r="AP873" s="57"/>
      <c r="AQ873" s="57"/>
      <c r="AR873" s="57"/>
      <c r="AS873" s="57"/>
      <c r="AT873" s="57"/>
      <c r="AU873" s="57"/>
      <c r="AV873" s="57"/>
      <c r="AW873" s="57"/>
      <c r="AX873" s="57"/>
      <c r="AY873" s="57"/>
      <c r="AZ873" s="57"/>
      <c r="BA873" s="57"/>
      <c r="BB873" s="57"/>
      <c r="BC873" s="57"/>
      <c r="BD873" s="57"/>
      <c r="BE873" s="57"/>
      <c r="BF873" s="57"/>
      <c r="BG873" s="57"/>
      <c r="BH873" s="57"/>
      <c r="BI873" s="57"/>
      <c r="BJ873" s="57"/>
      <c r="BK873" s="57"/>
      <c r="BL873" s="58"/>
      <c r="BM873" s="59"/>
      <c r="BN873" s="60"/>
      <c r="BO873" s="61"/>
      <c r="BP873" s="61"/>
      <c r="BQ873" s="61"/>
      <c r="BR873" s="61"/>
    </row>
    <row r="874" ht="12.75" customHeight="1">
      <c r="A874" s="1"/>
      <c r="B874" s="55"/>
      <c r="C874" s="56"/>
      <c r="D874" s="56"/>
      <c r="E874" s="56"/>
      <c r="F874" s="57"/>
      <c r="G874" s="58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  <c r="AH874" s="57"/>
      <c r="AI874" s="57"/>
      <c r="AJ874" s="57"/>
      <c r="AK874" s="57"/>
      <c r="AL874" s="57"/>
      <c r="AM874" s="57"/>
      <c r="AN874" s="57"/>
      <c r="AO874" s="57"/>
      <c r="AP874" s="57"/>
      <c r="AQ874" s="57"/>
      <c r="AR874" s="57"/>
      <c r="AS874" s="57"/>
      <c r="AT874" s="57"/>
      <c r="AU874" s="57"/>
      <c r="AV874" s="57"/>
      <c r="AW874" s="57"/>
      <c r="AX874" s="57"/>
      <c r="AY874" s="57"/>
      <c r="AZ874" s="57"/>
      <c r="BA874" s="57"/>
      <c r="BB874" s="57"/>
      <c r="BC874" s="57"/>
      <c r="BD874" s="57"/>
      <c r="BE874" s="57"/>
      <c r="BF874" s="57"/>
      <c r="BG874" s="57"/>
      <c r="BH874" s="57"/>
      <c r="BI874" s="57"/>
      <c r="BJ874" s="57"/>
      <c r="BK874" s="57"/>
      <c r="BL874" s="58"/>
      <c r="BM874" s="59"/>
      <c r="BN874" s="60"/>
      <c r="BO874" s="61"/>
      <c r="BP874" s="61"/>
      <c r="BQ874" s="61"/>
      <c r="BR874" s="61"/>
    </row>
    <row r="875" ht="12.75" customHeight="1">
      <c r="A875" s="1"/>
      <c r="B875" s="55"/>
      <c r="C875" s="56"/>
      <c r="D875" s="56"/>
      <c r="E875" s="56"/>
      <c r="F875" s="57"/>
      <c r="G875" s="58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  <c r="AH875" s="57"/>
      <c r="AI875" s="57"/>
      <c r="AJ875" s="57"/>
      <c r="AK875" s="57"/>
      <c r="AL875" s="57"/>
      <c r="AM875" s="57"/>
      <c r="AN875" s="57"/>
      <c r="AO875" s="57"/>
      <c r="AP875" s="57"/>
      <c r="AQ875" s="57"/>
      <c r="AR875" s="57"/>
      <c r="AS875" s="57"/>
      <c r="AT875" s="57"/>
      <c r="AU875" s="57"/>
      <c r="AV875" s="57"/>
      <c r="AW875" s="57"/>
      <c r="AX875" s="57"/>
      <c r="AY875" s="57"/>
      <c r="AZ875" s="57"/>
      <c r="BA875" s="57"/>
      <c r="BB875" s="57"/>
      <c r="BC875" s="57"/>
      <c r="BD875" s="57"/>
      <c r="BE875" s="57"/>
      <c r="BF875" s="57"/>
      <c r="BG875" s="57"/>
      <c r="BH875" s="57"/>
      <c r="BI875" s="57"/>
      <c r="BJ875" s="57"/>
      <c r="BK875" s="57"/>
      <c r="BL875" s="58"/>
      <c r="BM875" s="59"/>
      <c r="BN875" s="60"/>
      <c r="BO875" s="61"/>
      <c r="BP875" s="61"/>
      <c r="BQ875" s="61"/>
      <c r="BR875" s="61"/>
    </row>
    <row r="876" ht="12.75" customHeight="1">
      <c r="A876" s="1"/>
      <c r="B876" s="55"/>
      <c r="C876" s="56"/>
      <c r="D876" s="56"/>
      <c r="E876" s="56"/>
      <c r="F876" s="57"/>
      <c r="G876" s="58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  <c r="AH876" s="57"/>
      <c r="AI876" s="57"/>
      <c r="AJ876" s="57"/>
      <c r="AK876" s="57"/>
      <c r="AL876" s="57"/>
      <c r="AM876" s="57"/>
      <c r="AN876" s="57"/>
      <c r="AO876" s="57"/>
      <c r="AP876" s="57"/>
      <c r="AQ876" s="57"/>
      <c r="AR876" s="57"/>
      <c r="AS876" s="57"/>
      <c r="AT876" s="57"/>
      <c r="AU876" s="57"/>
      <c r="AV876" s="57"/>
      <c r="AW876" s="57"/>
      <c r="AX876" s="57"/>
      <c r="AY876" s="57"/>
      <c r="AZ876" s="57"/>
      <c r="BA876" s="57"/>
      <c r="BB876" s="57"/>
      <c r="BC876" s="57"/>
      <c r="BD876" s="57"/>
      <c r="BE876" s="57"/>
      <c r="BF876" s="57"/>
      <c r="BG876" s="57"/>
      <c r="BH876" s="57"/>
      <c r="BI876" s="57"/>
      <c r="BJ876" s="57"/>
      <c r="BK876" s="57"/>
      <c r="BL876" s="58"/>
      <c r="BM876" s="59"/>
      <c r="BN876" s="60"/>
      <c r="BO876" s="61"/>
      <c r="BP876" s="61"/>
      <c r="BQ876" s="61"/>
      <c r="BR876" s="61"/>
    </row>
    <row r="877" ht="12.75" customHeight="1">
      <c r="A877" s="1"/>
      <c r="B877" s="55"/>
      <c r="C877" s="56"/>
      <c r="D877" s="56"/>
      <c r="E877" s="56"/>
      <c r="F877" s="57"/>
      <c r="G877" s="58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  <c r="AH877" s="57"/>
      <c r="AI877" s="57"/>
      <c r="AJ877" s="57"/>
      <c r="AK877" s="57"/>
      <c r="AL877" s="57"/>
      <c r="AM877" s="57"/>
      <c r="AN877" s="57"/>
      <c r="AO877" s="57"/>
      <c r="AP877" s="57"/>
      <c r="AQ877" s="57"/>
      <c r="AR877" s="57"/>
      <c r="AS877" s="57"/>
      <c r="AT877" s="57"/>
      <c r="AU877" s="57"/>
      <c r="AV877" s="57"/>
      <c r="AW877" s="57"/>
      <c r="AX877" s="57"/>
      <c r="AY877" s="57"/>
      <c r="AZ877" s="57"/>
      <c r="BA877" s="57"/>
      <c r="BB877" s="57"/>
      <c r="BC877" s="57"/>
      <c r="BD877" s="57"/>
      <c r="BE877" s="57"/>
      <c r="BF877" s="57"/>
      <c r="BG877" s="57"/>
      <c r="BH877" s="57"/>
      <c r="BI877" s="57"/>
      <c r="BJ877" s="57"/>
      <c r="BK877" s="57"/>
      <c r="BL877" s="58"/>
      <c r="BM877" s="59"/>
      <c r="BN877" s="60"/>
      <c r="BO877" s="61"/>
      <c r="BP877" s="61"/>
      <c r="BQ877" s="61"/>
      <c r="BR877" s="61"/>
    </row>
    <row r="878" ht="12.75" customHeight="1">
      <c r="A878" s="1"/>
      <c r="B878" s="55"/>
      <c r="C878" s="56"/>
      <c r="D878" s="56"/>
      <c r="E878" s="56"/>
      <c r="F878" s="57"/>
      <c r="G878" s="58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  <c r="AH878" s="57"/>
      <c r="AI878" s="57"/>
      <c r="AJ878" s="57"/>
      <c r="AK878" s="57"/>
      <c r="AL878" s="57"/>
      <c r="AM878" s="57"/>
      <c r="AN878" s="57"/>
      <c r="AO878" s="57"/>
      <c r="AP878" s="57"/>
      <c r="AQ878" s="57"/>
      <c r="AR878" s="57"/>
      <c r="AS878" s="57"/>
      <c r="AT878" s="57"/>
      <c r="AU878" s="57"/>
      <c r="AV878" s="57"/>
      <c r="AW878" s="57"/>
      <c r="AX878" s="57"/>
      <c r="AY878" s="57"/>
      <c r="AZ878" s="57"/>
      <c r="BA878" s="57"/>
      <c r="BB878" s="57"/>
      <c r="BC878" s="57"/>
      <c r="BD878" s="57"/>
      <c r="BE878" s="57"/>
      <c r="BF878" s="57"/>
      <c r="BG878" s="57"/>
      <c r="BH878" s="57"/>
      <c r="BI878" s="57"/>
      <c r="BJ878" s="57"/>
      <c r="BK878" s="57"/>
      <c r="BL878" s="58"/>
      <c r="BM878" s="59"/>
      <c r="BN878" s="60"/>
      <c r="BO878" s="61"/>
      <c r="BP878" s="61"/>
      <c r="BQ878" s="61"/>
      <c r="BR878" s="61"/>
    </row>
    <row r="879" ht="12.75" customHeight="1">
      <c r="A879" s="1"/>
      <c r="B879" s="55"/>
      <c r="C879" s="56"/>
      <c r="D879" s="56"/>
      <c r="E879" s="56"/>
      <c r="F879" s="57"/>
      <c r="G879" s="58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  <c r="AH879" s="57"/>
      <c r="AI879" s="57"/>
      <c r="AJ879" s="57"/>
      <c r="AK879" s="57"/>
      <c r="AL879" s="57"/>
      <c r="AM879" s="57"/>
      <c r="AN879" s="57"/>
      <c r="AO879" s="57"/>
      <c r="AP879" s="57"/>
      <c r="AQ879" s="57"/>
      <c r="AR879" s="57"/>
      <c r="AS879" s="57"/>
      <c r="AT879" s="57"/>
      <c r="AU879" s="57"/>
      <c r="AV879" s="57"/>
      <c r="AW879" s="57"/>
      <c r="AX879" s="57"/>
      <c r="AY879" s="57"/>
      <c r="AZ879" s="57"/>
      <c r="BA879" s="57"/>
      <c r="BB879" s="57"/>
      <c r="BC879" s="57"/>
      <c r="BD879" s="57"/>
      <c r="BE879" s="57"/>
      <c r="BF879" s="57"/>
      <c r="BG879" s="57"/>
      <c r="BH879" s="57"/>
      <c r="BI879" s="57"/>
      <c r="BJ879" s="57"/>
      <c r="BK879" s="57"/>
      <c r="BL879" s="58"/>
      <c r="BM879" s="59"/>
      <c r="BN879" s="60"/>
      <c r="BO879" s="61"/>
      <c r="BP879" s="61"/>
      <c r="BQ879" s="61"/>
      <c r="BR879" s="61"/>
    </row>
    <row r="880" ht="12.75" customHeight="1">
      <c r="A880" s="1"/>
      <c r="B880" s="55"/>
      <c r="C880" s="56"/>
      <c r="D880" s="56"/>
      <c r="E880" s="56"/>
      <c r="F880" s="57"/>
      <c r="G880" s="58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  <c r="AH880" s="57"/>
      <c r="AI880" s="57"/>
      <c r="AJ880" s="57"/>
      <c r="AK880" s="57"/>
      <c r="AL880" s="57"/>
      <c r="AM880" s="57"/>
      <c r="AN880" s="57"/>
      <c r="AO880" s="57"/>
      <c r="AP880" s="57"/>
      <c r="AQ880" s="57"/>
      <c r="AR880" s="57"/>
      <c r="AS880" s="57"/>
      <c r="AT880" s="57"/>
      <c r="AU880" s="57"/>
      <c r="AV880" s="57"/>
      <c r="AW880" s="57"/>
      <c r="AX880" s="57"/>
      <c r="AY880" s="57"/>
      <c r="AZ880" s="57"/>
      <c r="BA880" s="57"/>
      <c r="BB880" s="57"/>
      <c r="BC880" s="57"/>
      <c r="BD880" s="57"/>
      <c r="BE880" s="57"/>
      <c r="BF880" s="57"/>
      <c r="BG880" s="57"/>
      <c r="BH880" s="57"/>
      <c r="BI880" s="57"/>
      <c r="BJ880" s="57"/>
      <c r="BK880" s="57"/>
      <c r="BL880" s="58"/>
      <c r="BM880" s="59"/>
      <c r="BN880" s="60"/>
      <c r="BO880" s="61"/>
      <c r="BP880" s="61"/>
      <c r="BQ880" s="61"/>
      <c r="BR880" s="61"/>
    </row>
    <row r="881" ht="12.75" customHeight="1">
      <c r="A881" s="1"/>
      <c r="B881" s="55"/>
      <c r="C881" s="56"/>
      <c r="D881" s="56"/>
      <c r="E881" s="56"/>
      <c r="F881" s="57"/>
      <c r="G881" s="58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  <c r="AH881" s="57"/>
      <c r="AI881" s="57"/>
      <c r="AJ881" s="57"/>
      <c r="AK881" s="57"/>
      <c r="AL881" s="57"/>
      <c r="AM881" s="57"/>
      <c r="AN881" s="57"/>
      <c r="AO881" s="57"/>
      <c r="AP881" s="57"/>
      <c r="AQ881" s="57"/>
      <c r="AR881" s="57"/>
      <c r="AS881" s="57"/>
      <c r="AT881" s="57"/>
      <c r="AU881" s="57"/>
      <c r="AV881" s="57"/>
      <c r="AW881" s="57"/>
      <c r="AX881" s="57"/>
      <c r="AY881" s="57"/>
      <c r="AZ881" s="57"/>
      <c r="BA881" s="57"/>
      <c r="BB881" s="57"/>
      <c r="BC881" s="57"/>
      <c r="BD881" s="57"/>
      <c r="BE881" s="57"/>
      <c r="BF881" s="57"/>
      <c r="BG881" s="57"/>
      <c r="BH881" s="57"/>
      <c r="BI881" s="57"/>
      <c r="BJ881" s="57"/>
      <c r="BK881" s="57"/>
      <c r="BL881" s="58"/>
      <c r="BM881" s="59"/>
      <c r="BN881" s="60"/>
      <c r="BO881" s="61"/>
      <c r="BP881" s="61"/>
      <c r="BQ881" s="61"/>
      <c r="BR881" s="61"/>
    </row>
    <row r="882" ht="12.75" customHeight="1">
      <c r="A882" s="1"/>
      <c r="B882" s="55"/>
      <c r="C882" s="56"/>
      <c r="D882" s="56"/>
      <c r="E882" s="56"/>
      <c r="F882" s="57"/>
      <c r="G882" s="58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  <c r="AH882" s="57"/>
      <c r="AI882" s="57"/>
      <c r="AJ882" s="57"/>
      <c r="AK882" s="57"/>
      <c r="AL882" s="57"/>
      <c r="AM882" s="57"/>
      <c r="AN882" s="57"/>
      <c r="AO882" s="57"/>
      <c r="AP882" s="57"/>
      <c r="AQ882" s="57"/>
      <c r="AR882" s="57"/>
      <c r="AS882" s="57"/>
      <c r="AT882" s="57"/>
      <c r="AU882" s="57"/>
      <c r="AV882" s="57"/>
      <c r="AW882" s="57"/>
      <c r="AX882" s="57"/>
      <c r="AY882" s="57"/>
      <c r="AZ882" s="57"/>
      <c r="BA882" s="57"/>
      <c r="BB882" s="57"/>
      <c r="BC882" s="57"/>
      <c r="BD882" s="57"/>
      <c r="BE882" s="57"/>
      <c r="BF882" s="57"/>
      <c r="BG882" s="57"/>
      <c r="BH882" s="57"/>
      <c r="BI882" s="57"/>
      <c r="BJ882" s="57"/>
      <c r="BK882" s="57"/>
      <c r="BL882" s="58"/>
      <c r="BM882" s="59"/>
      <c r="BN882" s="60"/>
      <c r="BO882" s="61"/>
      <c r="BP882" s="61"/>
      <c r="BQ882" s="61"/>
      <c r="BR882" s="61"/>
    </row>
    <row r="883" ht="12.75" customHeight="1">
      <c r="A883" s="1"/>
      <c r="B883" s="55"/>
      <c r="C883" s="56"/>
      <c r="D883" s="56"/>
      <c r="E883" s="56"/>
      <c r="F883" s="57"/>
      <c r="G883" s="58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  <c r="AH883" s="57"/>
      <c r="AI883" s="57"/>
      <c r="AJ883" s="57"/>
      <c r="AK883" s="57"/>
      <c r="AL883" s="57"/>
      <c r="AM883" s="57"/>
      <c r="AN883" s="57"/>
      <c r="AO883" s="57"/>
      <c r="AP883" s="57"/>
      <c r="AQ883" s="57"/>
      <c r="AR883" s="57"/>
      <c r="AS883" s="57"/>
      <c r="AT883" s="57"/>
      <c r="AU883" s="57"/>
      <c r="AV883" s="57"/>
      <c r="AW883" s="57"/>
      <c r="AX883" s="57"/>
      <c r="AY883" s="57"/>
      <c r="AZ883" s="57"/>
      <c r="BA883" s="57"/>
      <c r="BB883" s="57"/>
      <c r="BC883" s="57"/>
      <c r="BD883" s="57"/>
      <c r="BE883" s="57"/>
      <c r="BF883" s="57"/>
      <c r="BG883" s="57"/>
      <c r="BH883" s="57"/>
      <c r="BI883" s="57"/>
      <c r="BJ883" s="57"/>
      <c r="BK883" s="57"/>
      <c r="BL883" s="58"/>
      <c r="BM883" s="59"/>
      <c r="BN883" s="60"/>
      <c r="BO883" s="61"/>
      <c r="BP883" s="61"/>
      <c r="BQ883" s="61"/>
      <c r="BR883" s="61"/>
    </row>
    <row r="884" ht="12.75" customHeight="1">
      <c r="A884" s="1"/>
      <c r="B884" s="55"/>
      <c r="C884" s="56"/>
      <c r="D884" s="56"/>
      <c r="E884" s="56"/>
      <c r="F884" s="57"/>
      <c r="G884" s="58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  <c r="AH884" s="57"/>
      <c r="AI884" s="57"/>
      <c r="AJ884" s="57"/>
      <c r="AK884" s="57"/>
      <c r="AL884" s="57"/>
      <c r="AM884" s="57"/>
      <c r="AN884" s="57"/>
      <c r="AO884" s="57"/>
      <c r="AP884" s="57"/>
      <c r="AQ884" s="57"/>
      <c r="AR884" s="57"/>
      <c r="AS884" s="57"/>
      <c r="AT884" s="57"/>
      <c r="AU884" s="57"/>
      <c r="AV884" s="57"/>
      <c r="AW884" s="57"/>
      <c r="AX884" s="57"/>
      <c r="AY884" s="57"/>
      <c r="AZ884" s="57"/>
      <c r="BA884" s="57"/>
      <c r="BB884" s="57"/>
      <c r="BC884" s="57"/>
      <c r="BD884" s="57"/>
      <c r="BE884" s="57"/>
      <c r="BF884" s="57"/>
      <c r="BG884" s="57"/>
      <c r="BH884" s="57"/>
      <c r="BI884" s="57"/>
      <c r="BJ884" s="57"/>
      <c r="BK884" s="57"/>
      <c r="BL884" s="58"/>
      <c r="BM884" s="59"/>
      <c r="BN884" s="60"/>
      <c r="BO884" s="61"/>
      <c r="BP884" s="61"/>
      <c r="BQ884" s="61"/>
      <c r="BR884" s="61"/>
    </row>
    <row r="885" ht="12.75" customHeight="1">
      <c r="A885" s="1"/>
      <c r="B885" s="55"/>
      <c r="C885" s="56"/>
      <c r="D885" s="56"/>
      <c r="E885" s="56"/>
      <c r="F885" s="57"/>
      <c r="G885" s="58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  <c r="AH885" s="57"/>
      <c r="AI885" s="57"/>
      <c r="AJ885" s="57"/>
      <c r="AK885" s="57"/>
      <c r="AL885" s="57"/>
      <c r="AM885" s="57"/>
      <c r="AN885" s="57"/>
      <c r="AO885" s="57"/>
      <c r="AP885" s="57"/>
      <c r="AQ885" s="57"/>
      <c r="AR885" s="57"/>
      <c r="AS885" s="57"/>
      <c r="AT885" s="57"/>
      <c r="AU885" s="57"/>
      <c r="AV885" s="57"/>
      <c r="AW885" s="57"/>
      <c r="AX885" s="57"/>
      <c r="AY885" s="57"/>
      <c r="AZ885" s="57"/>
      <c r="BA885" s="57"/>
      <c r="BB885" s="57"/>
      <c r="BC885" s="57"/>
      <c r="BD885" s="57"/>
      <c r="BE885" s="57"/>
      <c r="BF885" s="57"/>
      <c r="BG885" s="57"/>
      <c r="BH885" s="57"/>
      <c r="BI885" s="57"/>
      <c r="BJ885" s="57"/>
      <c r="BK885" s="57"/>
      <c r="BL885" s="58"/>
      <c r="BM885" s="59"/>
      <c r="BN885" s="60"/>
      <c r="BO885" s="61"/>
      <c r="BP885" s="61"/>
      <c r="BQ885" s="61"/>
      <c r="BR885" s="61"/>
    </row>
    <row r="886" ht="12.75" customHeight="1">
      <c r="A886" s="1"/>
      <c r="B886" s="55"/>
      <c r="C886" s="56"/>
      <c r="D886" s="56"/>
      <c r="E886" s="56"/>
      <c r="F886" s="57"/>
      <c r="G886" s="58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  <c r="AH886" s="57"/>
      <c r="AI886" s="57"/>
      <c r="AJ886" s="57"/>
      <c r="AK886" s="57"/>
      <c r="AL886" s="57"/>
      <c r="AM886" s="57"/>
      <c r="AN886" s="57"/>
      <c r="AO886" s="57"/>
      <c r="AP886" s="57"/>
      <c r="AQ886" s="57"/>
      <c r="AR886" s="57"/>
      <c r="AS886" s="57"/>
      <c r="AT886" s="57"/>
      <c r="AU886" s="57"/>
      <c r="AV886" s="57"/>
      <c r="AW886" s="57"/>
      <c r="AX886" s="57"/>
      <c r="AY886" s="57"/>
      <c r="AZ886" s="57"/>
      <c r="BA886" s="57"/>
      <c r="BB886" s="57"/>
      <c r="BC886" s="57"/>
      <c r="BD886" s="57"/>
      <c r="BE886" s="57"/>
      <c r="BF886" s="57"/>
      <c r="BG886" s="57"/>
      <c r="BH886" s="57"/>
      <c r="BI886" s="57"/>
      <c r="BJ886" s="57"/>
      <c r="BK886" s="57"/>
      <c r="BL886" s="58"/>
      <c r="BM886" s="59"/>
      <c r="BN886" s="60"/>
      <c r="BO886" s="61"/>
      <c r="BP886" s="61"/>
      <c r="BQ886" s="61"/>
      <c r="BR886" s="61"/>
    </row>
    <row r="887" ht="12.75" customHeight="1">
      <c r="A887" s="1"/>
      <c r="B887" s="55"/>
      <c r="C887" s="56"/>
      <c r="D887" s="56"/>
      <c r="E887" s="56"/>
      <c r="F887" s="57"/>
      <c r="G887" s="58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  <c r="AH887" s="57"/>
      <c r="AI887" s="57"/>
      <c r="AJ887" s="57"/>
      <c r="AK887" s="57"/>
      <c r="AL887" s="57"/>
      <c r="AM887" s="57"/>
      <c r="AN887" s="57"/>
      <c r="AO887" s="57"/>
      <c r="AP887" s="57"/>
      <c r="AQ887" s="57"/>
      <c r="AR887" s="57"/>
      <c r="AS887" s="57"/>
      <c r="AT887" s="57"/>
      <c r="AU887" s="57"/>
      <c r="AV887" s="57"/>
      <c r="AW887" s="57"/>
      <c r="AX887" s="57"/>
      <c r="AY887" s="57"/>
      <c r="AZ887" s="57"/>
      <c r="BA887" s="57"/>
      <c r="BB887" s="57"/>
      <c r="BC887" s="57"/>
      <c r="BD887" s="57"/>
      <c r="BE887" s="57"/>
      <c r="BF887" s="57"/>
      <c r="BG887" s="57"/>
      <c r="BH887" s="57"/>
      <c r="BI887" s="57"/>
      <c r="BJ887" s="57"/>
      <c r="BK887" s="57"/>
      <c r="BL887" s="58"/>
      <c r="BM887" s="59"/>
      <c r="BN887" s="60"/>
      <c r="BO887" s="61"/>
      <c r="BP887" s="61"/>
      <c r="BQ887" s="61"/>
      <c r="BR887" s="61"/>
    </row>
    <row r="888" ht="12.75" customHeight="1">
      <c r="A888" s="1"/>
      <c r="B888" s="55"/>
      <c r="C888" s="56"/>
      <c r="D888" s="56"/>
      <c r="E888" s="56"/>
      <c r="F888" s="57"/>
      <c r="G888" s="58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  <c r="AH888" s="57"/>
      <c r="AI888" s="57"/>
      <c r="AJ888" s="57"/>
      <c r="AK888" s="57"/>
      <c r="AL888" s="57"/>
      <c r="AM888" s="57"/>
      <c r="AN888" s="57"/>
      <c r="AO888" s="57"/>
      <c r="AP888" s="57"/>
      <c r="AQ888" s="57"/>
      <c r="AR888" s="57"/>
      <c r="AS888" s="57"/>
      <c r="AT888" s="57"/>
      <c r="AU888" s="57"/>
      <c r="AV888" s="57"/>
      <c r="AW888" s="57"/>
      <c r="AX888" s="57"/>
      <c r="AY888" s="57"/>
      <c r="AZ888" s="57"/>
      <c r="BA888" s="57"/>
      <c r="BB888" s="57"/>
      <c r="BC888" s="57"/>
      <c r="BD888" s="57"/>
      <c r="BE888" s="57"/>
      <c r="BF888" s="57"/>
      <c r="BG888" s="57"/>
      <c r="BH888" s="57"/>
      <c r="BI888" s="57"/>
      <c r="BJ888" s="57"/>
      <c r="BK888" s="57"/>
      <c r="BL888" s="58"/>
      <c r="BM888" s="59"/>
      <c r="BN888" s="60"/>
      <c r="BO888" s="61"/>
      <c r="BP888" s="61"/>
      <c r="BQ888" s="61"/>
      <c r="BR888" s="61"/>
    </row>
    <row r="889" ht="12.75" customHeight="1">
      <c r="A889" s="1"/>
      <c r="B889" s="55"/>
      <c r="C889" s="56"/>
      <c r="D889" s="56"/>
      <c r="E889" s="56"/>
      <c r="F889" s="57"/>
      <c r="G889" s="58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  <c r="AH889" s="57"/>
      <c r="AI889" s="57"/>
      <c r="AJ889" s="57"/>
      <c r="AK889" s="57"/>
      <c r="AL889" s="57"/>
      <c r="AM889" s="57"/>
      <c r="AN889" s="57"/>
      <c r="AO889" s="57"/>
      <c r="AP889" s="57"/>
      <c r="AQ889" s="57"/>
      <c r="AR889" s="57"/>
      <c r="AS889" s="57"/>
      <c r="AT889" s="57"/>
      <c r="AU889" s="57"/>
      <c r="AV889" s="57"/>
      <c r="AW889" s="57"/>
      <c r="AX889" s="57"/>
      <c r="AY889" s="57"/>
      <c r="AZ889" s="57"/>
      <c r="BA889" s="57"/>
      <c r="BB889" s="57"/>
      <c r="BC889" s="57"/>
      <c r="BD889" s="57"/>
      <c r="BE889" s="57"/>
      <c r="BF889" s="57"/>
      <c r="BG889" s="57"/>
      <c r="BH889" s="57"/>
      <c r="BI889" s="57"/>
      <c r="BJ889" s="57"/>
      <c r="BK889" s="57"/>
      <c r="BL889" s="58"/>
      <c r="BM889" s="59"/>
      <c r="BN889" s="60"/>
      <c r="BO889" s="61"/>
      <c r="BP889" s="61"/>
      <c r="BQ889" s="61"/>
      <c r="BR889" s="61"/>
    </row>
    <row r="890" ht="12.75" customHeight="1">
      <c r="A890" s="1"/>
      <c r="B890" s="55"/>
      <c r="C890" s="56"/>
      <c r="D890" s="56"/>
      <c r="E890" s="56"/>
      <c r="F890" s="57"/>
      <c r="G890" s="58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  <c r="AH890" s="57"/>
      <c r="AI890" s="57"/>
      <c r="AJ890" s="57"/>
      <c r="AK890" s="57"/>
      <c r="AL890" s="57"/>
      <c r="AM890" s="57"/>
      <c r="AN890" s="57"/>
      <c r="AO890" s="57"/>
      <c r="AP890" s="57"/>
      <c r="AQ890" s="57"/>
      <c r="AR890" s="57"/>
      <c r="AS890" s="57"/>
      <c r="AT890" s="57"/>
      <c r="AU890" s="57"/>
      <c r="AV890" s="57"/>
      <c r="AW890" s="57"/>
      <c r="AX890" s="57"/>
      <c r="AY890" s="57"/>
      <c r="AZ890" s="57"/>
      <c r="BA890" s="57"/>
      <c r="BB890" s="57"/>
      <c r="BC890" s="57"/>
      <c r="BD890" s="57"/>
      <c r="BE890" s="57"/>
      <c r="BF890" s="57"/>
      <c r="BG890" s="57"/>
      <c r="BH890" s="57"/>
      <c r="BI890" s="57"/>
      <c r="BJ890" s="57"/>
      <c r="BK890" s="57"/>
      <c r="BL890" s="58"/>
      <c r="BM890" s="59"/>
      <c r="BN890" s="60"/>
      <c r="BO890" s="61"/>
      <c r="BP890" s="61"/>
      <c r="BQ890" s="61"/>
      <c r="BR890" s="61"/>
    </row>
    <row r="891" ht="12.75" customHeight="1">
      <c r="A891" s="1"/>
      <c r="B891" s="55"/>
      <c r="C891" s="56"/>
      <c r="D891" s="56"/>
      <c r="E891" s="56"/>
      <c r="F891" s="57"/>
      <c r="G891" s="58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  <c r="AH891" s="57"/>
      <c r="AI891" s="57"/>
      <c r="AJ891" s="57"/>
      <c r="AK891" s="57"/>
      <c r="AL891" s="57"/>
      <c r="AM891" s="57"/>
      <c r="AN891" s="57"/>
      <c r="AO891" s="57"/>
      <c r="AP891" s="57"/>
      <c r="AQ891" s="57"/>
      <c r="AR891" s="57"/>
      <c r="AS891" s="57"/>
      <c r="AT891" s="57"/>
      <c r="AU891" s="57"/>
      <c r="AV891" s="57"/>
      <c r="AW891" s="57"/>
      <c r="AX891" s="57"/>
      <c r="AY891" s="57"/>
      <c r="AZ891" s="57"/>
      <c r="BA891" s="57"/>
      <c r="BB891" s="57"/>
      <c r="BC891" s="57"/>
      <c r="BD891" s="57"/>
      <c r="BE891" s="57"/>
      <c r="BF891" s="57"/>
      <c r="BG891" s="57"/>
      <c r="BH891" s="57"/>
      <c r="BI891" s="57"/>
      <c r="BJ891" s="57"/>
      <c r="BK891" s="57"/>
      <c r="BL891" s="58"/>
      <c r="BM891" s="59"/>
      <c r="BN891" s="60"/>
      <c r="BO891" s="61"/>
      <c r="BP891" s="61"/>
      <c r="BQ891" s="61"/>
      <c r="BR891" s="61"/>
    </row>
    <row r="892" ht="12.75" customHeight="1">
      <c r="A892" s="1"/>
      <c r="B892" s="55"/>
      <c r="C892" s="56"/>
      <c r="D892" s="56"/>
      <c r="E892" s="56"/>
      <c r="F892" s="57"/>
      <c r="G892" s="58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  <c r="AH892" s="57"/>
      <c r="AI892" s="57"/>
      <c r="AJ892" s="57"/>
      <c r="AK892" s="57"/>
      <c r="AL892" s="57"/>
      <c r="AM892" s="57"/>
      <c r="AN892" s="57"/>
      <c r="AO892" s="57"/>
      <c r="AP892" s="57"/>
      <c r="AQ892" s="57"/>
      <c r="AR892" s="57"/>
      <c r="AS892" s="57"/>
      <c r="AT892" s="57"/>
      <c r="AU892" s="57"/>
      <c r="AV892" s="57"/>
      <c r="AW892" s="57"/>
      <c r="AX892" s="57"/>
      <c r="AY892" s="57"/>
      <c r="AZ892" s="57"/>
      <c r="BA892" s="57"/>
      <c r="BB892" s="57"/>
      <c r="BC892" s="57"/>
      <c r="BD892" s="57"/>
      <c r="BE892" s="57"/>
      <c r="BF892" s="57"/>
      <c r="BG892" s="57"/>
      <c r="BH892" s="57"/>
      <c r="BI892" s="57"/>
      <c r="BJ892" s="57"/>
      <c r="BK892" s="57"/>
      <c r="BL892" s="58"/>
      <c r="BM892" s="59"/>
      <c r="BN892" s="60"/>
      <c r="BO892" s="61"/>
      <c r="BP892" s="61"/>
      <c r="BQ892" s="61"/>
      <c r="BR892" s="61"/>
    </row>
    <row r="893" ht="12.75" customHeight="1">
      <c r="A893" s="1"/>
      <c r="B893" s="55"/>
      <c r="C893" s="56"/>
      <c r="D893" s="56"/>
      <c r="E893" s="56"/>
      <c r="F893" s="57"/>
      <c r="G893" s="58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  <c r="AH893" s="57"/>
      <c r="AI893" s="57"/>
      <c r="AJ893" s="57"/>
      <c r="AK893" s="57"/>
      <c r="AL893" s="57"/>
      <c r="AM893" s="57"/>
      <c r="AN893" s="57"/>
      <c r="AO893" s="57"/>
      <c r="AP893" s="57"/>
      <c r="AQ893" s="57"/>
      <c r="AR893" s="57"/>
      <c r="AS893" s="57"/>
      <c r="AT893" s="57"/>
      <c r="AU893" s="57"/>
      <c r="AV893" s="57"/>
      <c r="AW893" s="57"/>
      <c r="AX893" s="57"/>
      <c r="AY893" s="57"/>
      <c r="AZ893" s="57"/>
      <c r="BA893" s="57"/>
      <c r="BB893" s="57"/>
      <c r="BC893" s="57"/>
      <c r="BD893" s="57"/>
      <c r="BE893" s="57"/>
      <c r="BF893" s="57"/>
      <c r="BG893" s="57"/>
      <c r="BH893" s="57"/>
      <c r="BI893" s="57"/>
      <c r="BJ893" s="57"/>
      <c r="BK893" s="57"/>
      <c r="BL893" s="58"/>
      <c r="BM893" s="59"/>
      <c r="BN893" s="60"/>
      <c r="BO893" s="61"/>
      <c r="BP893" s="61"/>
      <c r="BQ893" s="61"/>
      <c r="BR893" s="61"/>
    </row>
    <row r="894" ht="12.75" customHeight="1">
      <c r="A894" s="1"/>
      <c r="B894" s="55"/>
      <c r="C894" s="56"/>
      <c r="D894" s="56"/>
      <c r="E894" s="56"/>
      <c r="F894" s="57"/>
      <c r="G894" s="58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  <c r="AH894" s="57"/>
      <c r="AI894" s="57"/>
      <c r="AJ894" s="57"/>
      <c r="AK894" s="57"/>
      <c r="AL894" s="57"/>
      <c r="AM894" s="57"/>
      <c r="AN894" s="57"/>
      <c r="AO894" s="57"/>
      <c r="AP894" s="57"/>
      <c r="AQ894" s="57"/>
      <c r="AR894" s="57"/>
      <c r="AS894" s="57"/>
      <c r="AT894" s="57"/>
      <c r="AU894" s="57"/>
      <c r="AV894" s="57"/>
      <c r="AW894" s="57"/>
      <c r="AX894" s="57"/>
      <c r="AY894" s="57"/>
      <c r="AZ894" s="57"/>
      <c r="BA894" s="57"/>
      <c r="BB894" s="57"/>
      <c r="BC894" s="57"/>
      <c r="BD894" s="57"/>
      <c r="BE894" s="57"/>
      <c r="BF894" s="57"/>
      <c r="BG894" s="57"/>
      <c r="BH894" s="57"/>
      <c r="BI894" s="57"/>
      <c r="BJ894" s="57"/>
      <c r="BK894" s="57"/>
      <c r="BL894" s="58"/>
      <c r="BM894" s="59"/>
      <c r="BN894" s="60"/>
      <c r="BO894" s="61"/>
      <c r="BP894" s="61"/>
      <c r="BQ894" s="61"/>
      <c r="BR894" s="61"/>
    </row>
    <row r="895" ht="12.75" customHeight="1">
      <c r="A895" s="1"/>
      <c r="B895" s="55"/>
      <c r="C895" s="56"/>
      <c r="D895" s="56"/>
      <c r="E895" s="56"/>
      <c r="F895" s="57"/>
      <c r="G895" s="58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  <c r="AH895" s="57"/>
      <c r="AI895" s="57"/>
      <c r="AJ895" s="57"/>
      <c r="AK895" s="57"/>
      <c r="AL895" s="57"/>
      <c r="AM895" s="57"/>
      <c r="AN895" s="57"/>
      <c r="AO895" s="57"/>
      <c r="AP895" s="57"/>
      <c r="AQ895" s="57"/>
      <c r="AR895" s="57"/>
      <c r="AS895" s="57"/>
      <c r="AT895" s="57"/>
      <c r="AU895" s="57"/>
      <c r="AV895" s="57"/>
      <c r="AW895" s="57"/>
      <c r="AX895" s="57"/>
      <c r="AY895" s="57"/>
      <c r="AZ895" s="57"/>
      <c r="BA895" s="57"/>
      <c r="BB895" s="57"/>
      <c r="BC895" s="57"/>
      <c r="BD895" s="57"/>
      <c r="BE895" s="57"/>
      <c r="BF895" s="57"/>
      <c r="BG895" s="57"/>
      <c r="BH895" s="57"/>
      <c r="BI895" s="57"/>
      <c r="BJ895" s="57"/>
      <c r="BK895" s="57"/>
      <c r="BL895" s="58"/>
      <c r="BM895" s="59"/>
      <c r="BN895" s="60"/>
      <c r="BO895" s="61"/>
      <c r="BP895" s="61"/>
      <c r="BQ895" s="61"/>
      <c r="BR895" s="61"/>
    </row>
    <row r="896" ht="12.75" customHeight="1">
      <c r="A896" s="1"/>
      <c r="B896" s="55"/>
      <c r="C896" s="56"/>
      <c r="D896" s="56"/>
      <c r="E896" s="56"/>
      <c r="F896" s="57"/>
      <c r="G896" s="58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  <c r="AH896" s="57"/>
      <c r="AI896" s="57"/>
      <c r="AJ896" s="57"/>
      <c r="AK896" s="57"/>
      <c r="AL896" s="57"/>
      <c r="AM896" s="57"/>
      <c r="AN896" s="57"/>
      <c r="AO896" s="57"/>
      <c r="AP896" s="57"/>
      <c r="AQ896" s="57"/>
      <c r="AR896" s="57"/>
      <c r="AS896" s="57"/>
      <c r="AT896" s="57"/>
      <c r="AU896" s="57"/>
      <c r="AV896" s="57"/>
      <c r="AW896" s="57"/>
      <c r="AX896" s="57"/>
      <c r="AY896" s="57"/>
      <c r="AZ896" s="57"/>
      <c r="BA896" s="57"/>
      <c r="BB896" s="57"/>
      <c r="BC896" s="57"/>
      <c r="BD896" s="57"/>
      <c r="BE896" s="57"/>
      <c r="BF896" s="57"/>
      <c r="BG896" s="57"/>
      <c r="BH896" s="57"/>
      <c r="BI896" s="57"/>
      <c r="BJ896" s="57"/>
      <c r="BK896" s="57"/>
      <c r="BL896" s="58"/>
      <c r="BM896" s="59"/>
      <c r="BN896" s="60"/>
      <c r="BO896" s="61"/>
      <c r="BP896" s="61"/>
      <c r="BQ896" s="61"/>
      <c r="BR896" s="61"/>
    </row>
    <row r="897" ht="12.75" customHeight="1">
      <c r="A897" s="1"/>
      <c r="B897" s="55"/>
      <c r="C897" s="56"/>
      <c r="D897" s="56"/>
      <c r="E897" s="56"/>
      <c r="F897" s="57"/>
      <c r="G897" s="58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  <c r="AH897" s="57"/>
      <c r="AI897" s="57"/>
      <c r="AJ897" s="57"/>
      <c r="AK897" s="57"/>
      <c r="AL897" s="57"/>
      <c r="AM897" s="57"/>
      <c r="AN897" s="57"/>
      <c r="AO897" s="57"/>
      <c r="AP897" s="57"/>
      <c r="AQ897" s="57"/>
      <c r="AR897" s="57"/>
      <c r="AS897" s="57"/>
      <c r="AT897" s="57"/>
      <c r="AU897" s="57"/>
      <c r="AV897" s="57"/>
      <c r="AW897" s="57"/>
      <c r="AX897" s="57"/>
      <c r="AY897" s="57"/>
      <c r="AZ897" s="57"/>
      <c r="BA897" s="57"/>
      <c r="BB897" s="57"/>
      <c r="BC897" s="57"/>
      <c r="BD897" s="57"/>
      <c r="BE897" s="57"/>
      <c r="BF897" s="57"/>
      <c r="BG897" s="57"/>
      <c r="BH897" s="57"/>
      <c r="BI897" s="57"/>
      <c r="BJ897" s="57"/>
      <c r="BK897" s="57"/>
      <c r="BL897" s="58"/>
      <c r="BM897" s="59"/>
      <c r="BN897" s="60"/>
      <c r="BO897" s="61"/>
      <c r="BP897" s="61"/>
      <c r="BQ897" s="61"/>
      <c r="BR897" s="61"/>
    </row>
    <row r="898" ht="12.75" customHeight="1">
      <c r="A898" s="1"/>
      <c r="B898" s="55"/>
      <c r="C898" s="56"/>
      <c r="D898" s="56"/>
      <c r="E898" s="56"/>
      <c r="F898" s="57"/>
      <c r="G898" s="58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  <c r="AH898" s="57"/>
      <c r="AI898" s="57"/>
      <c r="AJ898" s="57"/>
      <c r="AK898" s="57"/>
      <c r="AL898" s="57"/>
      <c r="AM898" s="57"/>
      <c r="AN898" s="57"/>
      <c r="AO898" s="57"/>
      <c r="AP898" s="57"/>
      <c r="AQ898" s="57"/>
      <c r="AR898" s="57"/>
      <c r="AS898" s="57"/>
      <c r="AT898" s="57"/>
      <c r="AU898" s="57"/>
      <c r="AV898" s="57"/>
      <c r="AW898" s="57"/>
      <c r="AX898" s="57"/>
      <c r="AY898" s="57"/>
      <c r="AZ898" s="57"/>
      <c r="BA898" s="57"/>
      <c r="BB898" s="57"/>
      <c r="BC898" s="57"/>
      <c r="BD898" s="57"/>
      <c r="BE898" s="57"/>
      <c r="BF898" s="57"/>
      <c r="BG898" s="57"/>
      <c r="BH898" s="57"/>
      <c r="BI898" s="57"/>
      <c r="BJ898" s="57"/>
      <c r="BK898" s="57"/>
      <c r="BL898" s="58"/>
      <c r="BM898" s="59"/>
      <c r="BN898" s="60"/>
      <c r="BO898" s="61"/>
      <c r="BP898" s="61"/>
      <c r="BQ898" s="61"/>
      <c r="BR898" s="61"/>
    </row>
    <row r="899" ht="12.75" customHeight="1">
      <c r="A899" s="1"/>
      <c r="B899" s="55"/>
      <c r="C899" s="56"/>
      <c r="D899" s="56"/>
      <c r="E899" s="56"/>
      <c r="F899" s="57"/>
      <c r="G899" s="58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  <c r="AH899" s="57"/>
      <c r="AI899" s="57"/>
      <c r="AJ899" s="57"/>
      <c r="AK899" s="57"/>
      <c r="AL899" s="57"/>
      <c r="AM899" s="57"/>
      <c r="AN899" s="57"/>
      <c r="AO899" s="57"/>
      <c r="AP899" s="57"/>
      <c r="AQ899" s="57"/>
      <c r="AR899" s="57"/>
      <c r="AS899" s="57"/>
      <c r="AT899" s="57"/>
      <c r="AU899" s="57"/>
      <c r="AV899" s="57"/>
      <c r="AW899" s="57"/>
      <c r="AX899" s="57"/>
      <c r="AY899" s="57"/>
      <c r="AZ899" s="57"/>
      <c r="BA899" s="57"/>
      <c r="BB899" s="57"/>
      <c r="BC899" s="57"/>
      <c r="BD899" s="57"/>
      <c r="BE899" s="57"/>
      <c r="BF899" s="57"/>
      <c r="BG899" s="57"/>
      <c r="BH899" s="57"/>
      <c r="BI899" s="57"/>
      <c r="BJ899" s="57"/>
      <c r="BK899" s="57"/>
      <c r="BL899" s="58"/>
      <c r="BM899" s="59"/>
      <c r="BN899" s="60"/>
      <c r="BO899" s="61"/>
      <c r="BP899" s="61"/>
      <c r="BQ899" s="61"/>
      <c r="BR899" s="61"/>
    </row>
    <row r="900" ht="12.75" customHeight="1">
      <c r="A900" s="1"/>
      <c r="B900" s="55"/>
      <c r="C900" s="56"/>
      <c r="D900" s="56"/>
      <c r="E900" s="56"/>
      <c r="F900" s="57"/>
      <c r="G900" s="58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  <c r="AH900" s="57"/>
      <c r="AI900" s="57"/>
      <c r="AJ900" s="57"/>
      <c r="AK900" s="57"/>
      <c r="AL900" s="57"/>
      <c r="AM900" s="57"/>
      <c r="AN900" s="57"/>
      <c r="AO900" s="57"/>
      <c r="AP900" s="57"/>
      <c r="AQ900" s="57"/>
      <c r="AR900" s="57"/>
      <c r="AS900" s="57"/>
      <c r="AT900" s="57"/>
      <c r="AU900" s="57"/>
      <c r="AV900" s="57"/>
      <c r="AW900" s="57"/>
      <c r="AX900" s="57"/>
      <c r="AY900" s="57"/>
      <c r="AZ900" s="57"/>
      <c r="BA900" s="57"/>
      <c r="BB900" s="57"/>
      <c r="BC900" s="57"/>
      <c r="BD900" s="57"/>
      <c r="BE900" s="57"/>
      <c r="BF900" s="57"/>
      <c r="BG900" s="57"/>
      <c r="BH900" s="57"/>
      <c r="BI900" s="57"/>
      <c r="BJ900" s="57"/>
      <c r="BK900" s="57"/>
      <c r="BL900" s="58"/>
      <c r="BM900" s="59"/>
      <c r="BN900" s="60"/>
      <c r="BO900" s="61"/>
      <c r="BP900" s="61"/>
      <c r="BQ900" s="61"/>
      <c r="BR900" s="61"/>
    </row>
    <row r="901" ht="12.75" customHeight="1">
      <c r="A901" s="1"/>
      <c r="B901" s="55"/>
      <c r="C901" s="56"/>
      <c r="D901" s="56"/>
      <c r="E901" s="56"/>
      <c r="F901" s="57"/>
      <c r="G901" s="58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  <c r="AH901" s="57"/>
      <c r="AI901" s="57"/>
      <c r="AJ901" s="57"/>
      <c r="AK901" s="57"/>
      <c r="AL901" s="57"/>
      <c r="AM901" s="57"/>
      <c r="AN901" s="57"/>
      <c r="AO901" s="57"/>
      <c r="AP901" s="57"/>
      <c r="AQ901" s="57"/>
      <c r="AR901" s="57"/>
      <c r="AS901" s="57"/>
      <c r="AT901" s="57"/>
      <c r="AU901" s="57"/>
      <c r="AV901" s="57"/>
      <c r="AW901" s="57"/>
      <c r="AX901" s="57"/>
      <c r="AY901" s="57"/>
      <c r="AZ901" s="57"/>
      <c r="BA901" s="57"/>
      <c r="BB901" s="57"/>
      <c r="BC901" s="57"/>
      <c r="BD901" s="57"/>
      <c r="BE901" s="57"/>
      <c r="BF901" s="57"/>
      <c r="BG901" s="57"/>
      <c r="BH901" s="57"/>
      <c r="BI901" s="57"/>
      <c r="BJ901" s="57"/>
      <c r="BK901" s="57"/>
      <c r="BL901" s="58"/>
      <c r="BM901" s="59"/>
      <c r="BN901" s="60"/>
      <c r="BO901" s="61"/>
      <c r="BP901" s="61"/>
      <c r="BQ901" s="61"/>
      <c r="BR901" s="61"/>
    </row>
    <row r="902" ht="12.75" customHeight="1">
      <c r="A902" s="1"/>
      <c r="B902" s="55"/>
      <c r="C902" s="56"/>
      <c r="D902" s="56"/>
      <c r="E902" s="56"/>
      <c r="F902" s="57"/>
      <c r="G902" s="58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  <c r="AH902" s="57"/>
      <c r="AI902" s="57"/>
      <c r="AJ902" s="57"/>
      <c r="AK902" s="57"/>
      <c r="AL902" s="57"/>
      <c r="AM902" s="57"/>
      <c r="AN902" s="57"/>
      <c r="AO902" s="57"/>
      <c r="AP902" s="57"/>
      <c r="AQ902" s="57"/>
      <c r="AR902" s="57"/>
      <c r="AS902" s="57"/>
      <c r="AT902" s="57"/>
      <c r="AU902" s="57"/>
      <c r="AV902" s="57"/>
      <c r="AW902" s="57"/>
      <c r="AX902" s="57"/>
      <c r="AY902" s="57"/>
      <c r="AZ902" s="57"/>
      <c r="BA902" s="57"/>
      <c r="BB902" s="57"/>
      <c r="BC902" s="57"/>
      <c r="BD902" s="57"/>
      <c r="BE902" s="57"/>
      <c r="BF902" s="57"/>
      <c r="BG902" s="57"/>
      <c r="BH902" s="57"/>
      <c r="BI902" s="57"/>
      <c r="BJ902" s="57"/>
      <c r="BK902" s="57"/>
      <c r="BL902" s="58"/>
      <c r="BM902" s="59"/>
      <c r="BN902" s="60"/>
      <c r="BO902" s="61"/>
      <c r="BP902" s="61"/>
      <c r="BQ902" s="61"/>
      <c r="BR902" s="61"/>
    </row>
    <row r="903" ht="12.75" customHeight="1">
      <c r="A903" s="1"/>
      <c r="B903" s="55"/>
      <c r="C903" s="56"/>
      <c r="D903" s="56"/>
      <c r="E903" s="56"/>
      <c r="F903" s="57"/>
      <c r="G903" s="58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  <c r="AH903" s="57"/>
      <c r="AI903" s="57"/>
      <c r="AJ903" s="57"/>
      <c r="AK903" s="57"/>
      <c r="AL903" s="57"/>
      <c r="AM903" s="57"/>
      <c r="AN903" s="57"/>
      <c r="AO903" s="57"/>
      <c r="AP903" s="57"/>
      <c r="AQ903" s="57"/>
      <c r="AR903" s="57"/>
      <c r="AS903" s="57"/>
      <c r="AT903" s="57"/>
      <c r="AU903" s="57"/>
      <c r="AV903" s="57"/>
      <c r="AW903" s="57"/>
      <c r="AX903" s="57"/>
      <c r="AY903" s="57"/>
      <c r="AZ903" s="57"/>
      <c r="BA903" s="57"/>
      <c r="BB903" s="57"/>
      <c r="BC903" s="57"/>
      <c r="BD903" s="57"/>
      <c r="BE903" s="57"/>
      <c r="BF903" s="57"/>
      <c r="BG903" s="57"/>
      <c r="BH903" s="57"/>
      <c r="BI903" s="57"/>
      <c r="BJ903" s="57"/>
      <c r="BK903" s="57"/>
      <c r="BL903" s="58"/>
      <c r="BM903" s="59"/>
      <c r="BN903" s="60"/>
      <c r="BO903" s="61"/>
      <c r="BP903" s="61"/>
      <c r="BQ903" s="61"/>
      <c r="BR903" s="61"/>
    </row>
    <row r="904" ht="12.75" customHeight="1">
      <c r="A904" s="1"/>
      <c r="B904" s="55"/>
      <c r="C904" s="56"/>
      <c r="D904" s="56"/>
      <c r="E904" s="56"/>
      <c r="F904" s="57"/>
      <c r="G904" s="58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  <c r="AH904" s="57"/>
      <c r="AI904" s="57"/>
      <c r="AJ904" s="57"/>
      <c r="AK904" s="57"/>
      <c r="AL904" s="57"/>
      <c r="AM904" s="57"/>
      <c r="AN904" s="57"/>
      <c r="AO904" s="57"/>
      <c r="AP904" s="57"/>
      <c r="AQ904" s="57"/>
      <c r="AR904" s="57"/>
      <c r="AS904" s="57"/>
      <c r="AT904" s="57"/>
      <c r="AU904" s="57"/>
      <c r="AV904" s="57"/>
      <c r="AW904" s="57"/>
      <c r="AX904" s="57"/>
      <c r="AY904" s="57"/>
      <c r="AZ904" s="57"/>
      <c r="BA904" s="57"/>
      <c r="BB904" s="57"/>
      <c r="BC904" s="57"/>
      <c r="BD904" s="57"/>
      <c r="BE904" s="57"/>
      <c r="BF904" s="57"/>
      <c r="BG904" s="57"/>
      <c r="BH904" s="57"/>
      <c r="BI904" s="57"/>
      <c r="BJ904" s="57"/>
      <c r="BK904" s="57"/>
      <c r="BL904" s="58"/>
      <c r="BM904" s="59"/>
      <c r="BN904" s="60"/>
      <c r="BO904" s="61"/>
      <c r="BP904" s="61"/>
      <c r="BQ904" s="61"/>
      <c r="BR904" s="61"/>
    </row>
    <row r="905" ht="12.75" customHeight="1">
      <c r="A905" s="1"/>
      <c r="B905" s="55"/>
      <c r="C905" s="56"/>
      <c r="D905" s="56"/>
      <c r="E905" s="56"/>
      <c r="F905" s="57"/>
      <c r="G905" s="58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  <c r="AH905" s="57"/>
      <c r="AI905" s="57"/>
      <c r="AJ905" s="57"/>
      <c r="AK905" s="57"/>
      <c r="AL905" s="57"/>
      <c r="AM905" s="57"/>
      <c r="AN905" s="57"/>
      <c r="AO905" s="57"/>
      <c r="AP905" s="57"/>
      <c r="AQ905" s="57"/>
      <c r="AR905" s="57"/>
      <c r="AS905" s="57"/>
      <c r="AT905" s="57"/>
      <c r="AU905" s="57"/>
      <c r="AV905" s="57"/>
      <c r="AW905" s="57"/>
      <c r="AX905" s="57"/>
      <c r="AY905" s="57"/>
      <c r="AZ905" s="57"/>
      <c r="BA905" s="57"/>
      <c r="BB905" s="57"/>
      <c r="BC905" s="57"/>
      <c r="BD905" s="57"/>
      <c r="BE905" s="57"/>
      <c r="BF905" s="57"/>
      <c r="BG905" s="57"/>
      <c r="BH905" s="57"/>
      <c r="BI905" s="57"/>
      <c r="BJ905" s="57"/>
      <c r="BK905" s="57"/>
      <c r="BL905" s="58"/>
      <c r="BM905" s="59"/>
      <c r="BN905" s="60"/>
      <c r="BO905" s="61"/>
      <c r="BP905" s="61"/>
      <c r="BQ905" s="61"/>
      <c r="BR905" s="61"/>
    </row>
    <row r="906" ht="12.75" customHeight="1">
      <c r="A906" s="1"/>
      <c r="B906" s="55"/>
      <c r="C906" s="56"/>
      <c r="D906" s="56"/>
      <c r="E906" s="56"/>
      <c r="F906" s="57"/>
      <c r="G906" s="58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  <c r="AH906" s="57"/>
      <c r="AI906" s="57"/>
      <c r="AJ906" s="57"/>
      <c r="AK906" s="57"/>
      <c r="AL906" s="57"/>
      <c r="AM906" s="57"/>
      <c r="AN906" s="57"/>
      <c r="AO906" s="57"/>
      <c r="AP906" s="57"/>
      <c r="AQ906" s="57"/>
      <c r="AR906" s="57"/>
      <c r="AS906" s="57"/>
      <c r="AT906" s="57"/>
      <c r="AU906" s="57"/>
      <c r="AV906" s="57"/>
      <c r="AW906" s="57"/>
      <c r="AX906" s="57"/>
      <c r="AY906" s="57"/>
      <c r="AZ906" s="57"/>
      <c r="BA906" s="57"/>
      <c r="BB906" s="57"/>
      <c r="BC906" s="57"/>
      <c r="BD906" s="57"/>
      <c r="BE906" s="57"/>
      <c r="BF906" s="57"/>
      <c r="BG906" s="57"/>
      <c r="BH906" s="57"/>
      <c r="BI906" s="57"/>
      <c r="BJ906" s="57"/>
      <c r="BK906" s="57"/>
      <c r="BL906" s="58"/>
      <c r="BM906" s="59"/>
      <c r="BN906" s="60"/>
      <c r="BO906" s="61"/>
      <c r="BP906" s="61"/>
      <c r="BQ906" s="61"/>
      <c r="BR906" s="61"/>
    </row>
    <row r="907" ht="12.75" customHeight="1">
      <c r="A907" s="1"/>
      <c r="B907" s="55"/>
      <c r="C907" s="56"/>
      <c r="D907" s="56"/>
      <c r="E907" s="56"/>
      <c r="F907" s="57"/>
      <c r="G907" s="58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  <c r="AH907" s="57"/>
      <c r="AI907" s="57"/>
      <c r="AJ907" s="57"/>
      <c r="AK907" s="57"/>
      <c r="AL907" s="57"/>
      <c r="AM907" s="57"/>
      <c r="AN907" s="57"/>
      <c r="AO907" s="57"/>
      <c r="AP907" s="57"/>
      <c r="AQ907" s="57"/>
      <c r="AR907" s="57"/>
      <c r="AS907" s="57"/>
      <c r="AT907" s="57"/>
      <c r="AU907" s="57"/>
      <c r="AV907" s="57"/>
      <c r="AW907" s="57"/>
      <c r="AX907" s="57"/>
      <c r="AY907" s="57"/>
      <c r="AZ907" s="57"/>
      <c r="BA907" s="57"/>
      <c r="BB907" s="57"/>
      <c r="BC907" s="57"/>
      <c r="BD907" s="57"/>
      <c r="BE907" s="57"/>
      <c r="BF907" s="57"/>
      <c r="BG907" s="57"/>
      <c r="BH907" s="57"/>
      <c r="BI907" s="57"/>
      <c r="BJ907" s="57"/>
      <c r="BK907" s="57"/>
      <c r="BL907" s="58"/>
      <c r="BM907" s="59"/>
      <c r="BN907" s="60"/>
      <c r="BO907" s="61"/>
      <c r="BP907" s="61"/>
      <c r="BQ907" s="61"/>
      <c r="BR907" s="61"/>
    </row>
    <row r="908" ht="12.75" customHeight="1">
      <c r="A908" s="1"/>
      <c r="B908" s="55"/>
      <c r="C908" s="56"/>
      <c r="D908" s="56"/>
      <c r="E908" s="56"/>
      <c r="F908" s="57"/>
      <c r="G908" s="58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  <c r="AH908" s="57"/>
      <c r="AI908" s="57"/>
      <c r="AJ908" s="57"/>
      <c r="AK908" s="57"/>
      <c r="AL908" s="57"/>
      <c r="AM908" s="57"/>
      <c r="AN908" s="57"/>
      <c r="AO908" s="57"/>
      <c r="AP908" s="57"/>
      <c r="AQ908" s="57"/>
      <c r="AR908" s="57"/>
      <c r="AS908" s="57"/>
      <c r="AT908" s="57"/>
      <c r="AU908" s="57"/>
      <c r="AV908" s="57"/>
      <c r="AW908" s="57"/>
      <c r="AX908" s="57"/>
      <c r="AY908" s="57"/>
      <c r="AZ908" s="57"/>
      <c r="BA908" s="57"/>
      <c r="BB908" s="57"/>
      <c r="BC908" s="57"/>
      <c r="BD908" s="57"/>
      <c r="BE908" s="57"/>
      <c r="BF908" s="57"/>
      <c r="BG908" s="57"/>
      <c r="BH908" s="57"/>
      <c r="BI908" s="57"/>
      <c r="BJ908" s="57"/>
      <c r="BK908" s="57"/>
      <c r="BL908" s="58"/>
      <c r="BM908" s="59"/>
      <c r="BN908" s="60"/>
      <c r="BO908" s="61"/>
      <c r="BP908" s="61"/>
      <c r="BQ908" s="61"/>
      <c r="BR908" s="61"/>
    </row>
    <row r="909" ht="12.75" customHeight="1">
      <c r="A909" s="1"/>
      <c r="B909" s="55"/>
      <c r="C909" s="56"/>
      <c r="D909" s="56"/>
      <c r="E909" s="56"/>
      <c r="F909" s="57"/>
      <c r="G909" s="58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  <c r="AH909" s="57"/>
      <c r="AI909" s="57"/>
      <c r="AJ909" s="57"/>
      <c r="AK909" s="57"/>
      <c r="AL909" s="57"/>
      <c r="AM909" s="57"/>
      <c r="AN909" s="57"/>
      <c r="AO909" s="57"/>
      <c r="AP909" s="57"/>
      <c r="AQ909" s="57"/>
      <c r="AR909" s="57"/>
      <c r="AS909" s="57"/>
      <c r="AT909" s="57"/>
      <c r="AU909" s="57"/>
      <c r="AV909" s="57"/>
      <c r="AW909" s="57"/>
      <c r="AX909" s="57"/>
      <c r="AY909" s="57"/>
      <c r="AZ909" s="57"/>
      <c r="BA909" s="57"/>
      <c r="BB909" s="57"/>
      <c r="BC909" s="57"/>
      <c r="BD909" s="57"/>
      <c r="BE909" s="57"/>
      <c r="BF909" s="57"/>
      <c r="BG909" s="57"/>
      <c r="BH909" s="57"/>
      <c r="BI909" s="57"/>
      <c r="BJ909" s="57"/>
      <c r="BK909" s="57"/>
      <c r="BL909" s="58"/>
      <c r="BM909" s="59"/>
      <c r="BN909" s="60"/>
      <c r="BO909" s="61"/>
      <c r="BP909" s="61"/>
      <c r="BQ909" s="61"/>
      <c r="BR909" s="61"/>
    </row>
    <row r="910" ht="12.75" customHeight="1">
      <c r="A910" s="1"/>
      <c r="B910" s="55"/>
      <c r="C910" s="56"/>
      <c r="D910" s="56"/>
      <c r="E910" s="56"/>
      <c r="F910" s="57"/>
      <c r="G910" s="58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  <c r="AH910" s="57"/>
      <c r="AI910" s="57"/>
      <c r="AJ910" s="57"/>
      <c r="AK910" s="57"/>
      <c r="AL910" s="57"/>
      <c r="AM910" s="57"/>
      <c r="AN910" s="57"/>
      <c r="AO910" s="57"/>
      <c r="AP910" s="57"/>
      <c r="AQ910" s="57"/>
      <c r="AR910" s="57"/>
      <c r="AS910" s="57"/>
      <c r="AT910" s="57"/>
      <c r="AU910" s="57"/>
      <c r="AV910" s="57"/>
      <c r="AW910" s="57"/>
      <c r="AX910" s="57"/>
      <c r="AY910" s="57"/>
      <c r="AZ910" s="57"/>
      <c r="BA910" s="57"/>
      <c r="BB910" s="57"/>
      <c r="BC910" s="57"/>
      <c r="BD910" s="57"/>
      <c r="BE910" s="57"/>
      <c r="BF910" s="57"/>
      <c r="BG910" s="57"/>
      <c r="BH910" s="57"/>
      <c r="BI910" s="57"/>
      <c r="BJ910" s="57"/>
      <c r="BK910" s="57"/>
      <c r="BL910" s="58"/>
      <c r="BM910" s="59"/>
      <c r="BN910" s="60"/>
      <c r="BO910" s="61"/>
      <c r="BP910" s="61"/>
      <c r="BQ910" s="61"/>
      <c r="BR910" s="61"/>
    </row>
    <row r="911" ht="12.75" customHeight="1">
      <c r="A911" s="1"/>
      <c r="B911" s="55"/>
      <c r="C911" s="56"/>
      <c r="D911" s="56"/>
      <c r="E911" s="56"/>
      <c r="F911" s="57"/>
      <c r="G911" s="58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  <c r="AH911" s="57"/>
      <c r="AI911" s="57"/>
      <c r="AJ911" s="57"/>
      <c r="AK911" s="57"/>
      <c r="AL911" s="57"/>
      <c r="AM911" s="57"/>
      <c r="AN911" s="57"/>
      <c r="AO911" s="57"/>
      <c r="AP911" s="57"/>
      <c r="AQ911" s="57"/>
      <c r="AR911" s="57"/>
      <c r="AS911" s="57"/>
      <c r="AT911" s="57"/>
      <c r="AU911" s="57"/>
      <c r="AV911" s="57"/>
      <c r="AW911" s="57"/>
      <c r="AX911" s="57"/>
      <c r="AY911" s="57"/>
      <c r="AZ911" s="57"/>
      <c r="BA911" s="57"/>
      <c r="BB911" s="57"/>
      <c r="BC911" s="57"/>
      <c r="BD911" s="57"/>
      <c r="BE911" s="57"/>
      <c r="BF911" s="57"/>
      <c r="BG911" s="57"/>
      <c r="BH911" s="57"/>
      <c r="BI911" s="57"/>
      <c r="BJ911" s="57"/>
      <c r="BK911" s="57"/>
      <c r="BL911" s="58"/>
      <c r="BM911" s="59"/>
      <c r="BN911" s="60"/>
      <c r="BO911" s="61"/>
      <c r="BP911" s="61"/>
      <c r="BQ911" s="61"/>
      <c r="BR911" s="61"/>
    </row>
    <row r="912" ht="12.75" customHeight="1">
      <c r="A912" s="1"/>
      <c r="B912" s="55"/>
      <c r="C912" s="56"/>
      <c r="D912" s="56"/>
      <c r="E912" s="56"/>
      <c r="F912" s="57"/>
      <c r="G912" s="58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  <c r="AH912" s="57"/>
      <c r="AI912" s="57"/>
      <c r="AJ912" s="57"/>
      <c r="AK912" s="57"/>
      <c r="AL912" s="57"/>
      <c r="AM912" s="57"/>
      <c r="AN912" s="57"/>
      <c r="AO912" s="57"/>
      <c r="AP912" s="57"/>
      <c r="AQ912" s="57"/>
      <c r="AR912" s="57"/>
      <c r="AS912" s="57"/>
      <c r="AT912" s="57"/>
      <c r="AU912" s="57"/>
      <c r="AV912" s="57"/>
      <c r="AW912" s="57"/>
      <c r="AX912" s="57"/>
      <c r="AY912" s="57"/>
      <c r="AZ912" s="57"/>
      <c r="BA912" s="57"/>
      <c r="BB912" s="57"/>
      <c r="BC912" s="57"/>
      <c r="BD912" s="57"/>
      <c r="BE912" s="57"/>
      <c r="BF912" s="57"/>
      <c r="BG912" s="57"/>
      <c r="BH912" s="57"/>
      <c r="BI912" s="57"/>
      <c r="BJ912" s="57"/>
      <c r="BK912" s="57"/>
      <c r="BL912" s="58"/>
      <c r="BM912" s="59"/>
      <c r="BN912" s="60"/>
      <c r="BO912" s="61"/>
      <c r="BP912" s="61"/>
      <c r="BQ912" s="61"/>
      <c r="BR912" s="61"/>
    </row>
    <row r="913" ht="12.75" customHeight="1">
      <c r="A913" s="1"/>
      <c r="B913" s="55"/>
      <c r="C913" s="56"/>
      <c r="D913" s="56"/>
      <c r="E913" s="56"/>
      <c r="F913" s="57"/>
      <c r="G913" s="58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  <c r="AH913" s="57"/>
      <c r="AI913" s="57"/>
      <c r="AJ913" s="57"/>
      <c r="AK913" s="57"/>
      <c r="AL913" s="57"/>
      <c r="AM913" s="57"/>
      <c r="AN913" s="57"/>
      <c r="AO913" s="57"/>
      <c r="AP913" s="57"/>
      <c r="AQ913" s="57"/>
      <c r="AR913" s="57"/>
      <c r="AS913" s="57"/>
      <c r="AT913" s="57"/>
      <c r="AU913" s="57"/>
      <c r="AV913" s="57"/>
      <c r="AW913" s="57"/>
      <c r="AX913" s="57"/>
      <c r="AY913" s="57"/>
      <c r="AZ913" s="57"/>
      <c r="BA913" s="57"/>
      <c r="BB913" s="57"/>
      <c r="BC913" s="57"/>
      <c r="BD913" s="57"/>
      <c r="BE913" s="57"/>
      <c r="BF913" s="57"/>
      <c r="BG913" s="57"/>
      <c r="BH913" s="57"/>
      <c r="BI913" s="57"/>
      <c r="BJ913" s="57"/>
      <c r="BK913" s="57"/>
      <c r="BL913" s="58"/>
      <c r="BM913" s="59"/>
      <c r="BN913" s="60"/>
      <c r="BO913" s="61"/>
      <c r="BP913" s="61"/>
      <c r="BQ913" s="61"/>
      <c r="BR913" s="61"/>
    </row>
    <row r="914" ht="12.75" customHeight="1">
      <c r="A914" s="1"/>
      <c r="B914" s="55"/>
      <c r="C914" s="56"/>
      <c r="D914" s="56"/>
      <c r="E914" s="56"/>
      <c r="F914" s="57"/>
      <c r="G914" s="58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  <c r="AH914" s="57"/>
      <c r="AI914" s="57"/>
      <c r="AJ914" s="57"/>
      <c r="AK914" s="57"/>
      <c r="AL914" s="57"/>
      <c r="AM914" s="57"/>
      <c r="AN914" s="57"/>
      <c r="AO914" s="57"/>
      <c r="AP914" s="57"/>
      <c r="AQ914" s="57"/>
      <c r="AR914" s="57"/>
      <c r="AS914" s="57"/>
      <c r="AT914" s="57"/>
      <c r="AU914" s="57"/>
      <c r="AV914" s="57"/>
      <c r="AW914" s="57"/>
      <c r="AX914" s="57"/>
      <c r="AY914" s="57"/>
      <c r="AZ914" s="57"/>
      <c r="BA914" s="57"/>
      <c r="BB914" s="57"/>
      <c r="BC914" s="57"/>
      <c r="BD914" s="57"/>
      <c r="BE914" s="57"/>
      <c r="BF914" s="57"/>
      <c r="BG914" s="57"/>
      <c r="BH914" s="57"/>
      <c r="BI914" s="57"/>
      <c r="BJ914" s="57"/>
      <c r="BK914" s="57"/>
      <c r="BL914" s="58"/>
      <c r="BM914" s="59"/>
      <c r="BN914" s="60"/>
      <c r="BO914" s="61"/>
      <c r="BP914" s="61"/>
      <c r="BQ914" s="61"/>
      <c r="BR914" s="61"/>
    </row>
    <row r="915" ht="12.75" customHeight="1">
      <c r="A915" s="1"/>
      <c r="B915" s="55"/>
      <c r="C915" s="56"/>
      <c r="D915" s="56"/>
      <c r="E915" s="56"/>
      <c r="F915" s="57"/>
      <c r="G915" s="58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  <c r="AH915" s="57"/>
      <c r="AI915" s="57"/>
      <c r="AJ915" s="57"/>
      <c r="AK915" s="57"/>
      <c r="AL915" s="57"/>
      <c r="AM915" s="57"/>
      <c r="AN915" s="57"/>
      <c r="AO915" s="57"/>
      <c r="AP915" s="57"/>
      <c r="AQ915" s="57"/>
      <c r="AR915" s="57"/>
      <c r="AS915" s="57"/>
      <c r="AT915" s="57"/>
      <c r="AU915" s="57"/>
      <c r="AV915" s="57"/>
      <c r="AW915" s="57"/>
      <c r="AX915" s="57"/>
      <c r="AY915" s="57"/>
      <c r="AZ915" s="57"/>
      <c r="BA915" s="57"/>
      <c r="BB915" s="57"/>
      <c r="BC915" s="57"/>
      <c r="BD915" s="57"/>
      <c r="BE915" s="57"/>
      <c r="BF915" s="57"/>
      <c r="BG915" s="57"/>
      <c r="BH915" s="57"/>
      <c r="BI915" s="57"/>
      <c r="BJ915" s="57"/>
      <c r="BK915" s="57"/>
      <c r="BL915" s="58"/>
      <c r="BM915" s="59"/>
      <c r="BN915" s="60"/>
      <c r="BO915" s="61"/>
      <c r="BP915" s="61"/>
      <c r="BQ915" s="61"/>
      <c r="BR915" s="61"/>
    </row>
    <row r="916" ht="12.75" customHeight="1">
      <c r="A916" s="1"/>
      <c r="B916" s="55"/>
      <c r="C916" s="56"/>
      <c r="D916" s="56"/>
      <c r="E916" s="56"/>
      <c r="F916" s="57"/>
      <c r="G916" s="58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  <c r="AH916" s="57"/>
      <c r="AI916" s="57"/>
      <c r="AJ916" s="57"/>
      <c r="AK916" s="57"/>
      <c r="AL916" s="57"/>
      <c r="AM916" s="57"/>
      <c r="AN916" s="57"/>
      <c r="AO916" s="57"/>
      <c r="AP916" s="57"/>
      <c r="AQ916" s="57"/>
      <c r="AR916" s="57"/>
      <c r="AS916" s="57"/>
      <c r="AT916" s="57"/>
      <c r="AU916" s="57"/>
      <c r="AV916" s="57"/>
      <c r="AW916" s="57"/>
      <c r="AX916" s="57"/>
      <c r="AY916" s="57"/>
      <c r="AZ916" s="57"/>
      <c r="BA916" s="57"/>
      <c r="BB916" s="57"/>
      <c r="BC916" s="57"/>
      <c r="BD916" s="57"/>
      <c r="BE916" s="57"/>
      <c r="BF916" s="57"/>
      <c r="BG916" s="57"/>
      <c r="BH916" s="57"/>
      <c r="BI916" s="57"/>
      <c r="BJ916" s="57"/>
      <c r="BK916" s="57"/>
      <c r="BL916" s="58"/>
      <c r="BM916" s="59"/>
      <c r="BN916" s="60"/>
      <c r="BO916" s="61"/>
      <c r="BP916" s="61"/>
      <c r="BQ916" s="61"/>
      <c r="BR916" s="61"/>
    </row>
    <row r="917" ht="12.75" customHeight="1">
      <c r="A917" s="1"/>
      <c r="B917" s="55"/>
      <c r="C917" s="56"/>
      <c r="D917" s="56"/>
      <c r="E917" s="56"/>
      <c r="F917" s="57"/>
      <c r="G917" s="58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  <c r="AH917" s="57"/>
      <c r="AI917" s="57"/>
      <c r="AJ917" s="57"/>
      <c r="AK917" s="57"/>
      <c r="AL917" s="57"/>
      <c r="AM917" s="57"/>
      <c r="AN917" s="57"/>
      <c r="AO917" s="57"/>
      <c r="AP917" s="57"/>
      <c r="AQ917" s="57"/>
      <c r="AR917" s="57"/>
      <c r="AS917" s="57"/>
      <c r="AT917" s="57"/>
      <c r="AU917" s="57"/>
      <c r="AV917" s="57"/>
      <c r="AW917" s="57"/>
      <c r="AX917" s="57"/>
      <c r="AY917" s="57"/>
      <c r="AZ917" s="57"/>
      <c r="BA917" s="57"/>
      <c r="BB917" s="57"/>
      <c r="BC917" s="57"/>
      <c r="BD917" s="57"/>
      <c r="BE917" s="57"/>
      <c r="BF917" s="57"/>
      <c r="BG917" s="57"/>
      <c r="BH917" s="57"/>
      <c r="BI917" s="57"/>
      <c r="BJ917" s="57"/>
      <c r="BK917" s="57"/>
      <c r="BL917" s="58"/>
      <c r="BM917" s="59"/>
      <c r="BN917" s="60"/>
      <c r="BO917" s="61"/>
      <c r="BP917" s="61"/>
      <c r="BQ917" s="61"/>
      <c r="BR917" s="61"/>
    </row>
    <row r="918" ht="12.75" customHeight="1">
      <c r="A918" s="1"/>
      <c r="B918" s="55"/>
      <c r="C918" s="56"/>
      <c r="D918" s="56"/>
      <c r="E918" s="56"/>
      <c r="F918" s="57"/>
      <c r="G918" s="58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  <c r="AH918" s="57"/>
      <c r="AI918" s="57"/>
      <c r="AJ918" s="57"/>
      <c r="AK918" s="57"/>
      <c r="AL918" s="57"/>
      <c r="AM918" s="57"/>
      <c r="AN918" s="57"/>
      <c r="AO918" s="57"/>
      <c r="AP918" s="57"/>
      <c r="AQ918" s="57"/>
      <c r="AR918" s="57"/>
      <c r="AS918" s="57"/>
      <c r="AT918" s="57"/>
      <c r="AU918" s="57"/>
      <c r="AV918" s="57"/>
      <c r="AW918" s="57"/>
      <c r="AX918" s="57"/>
      <c r="AY918" s="57"/>
      <c r="AZ918" s="57"/>
      <c r="BA918" s="57"/>
      <c r="BB918" s="57"/>
      <c r="BC918" s="57"/>
      <c r="BD918" s="57"/>
      <c r="BE918" s="57"/>
      <c r="BF918" s="57"/>
      <c r="BG918" s="57"/>
      <c r="BH918" s="57"/>
      <c r="BI918" s="57"/>
      <c r="BJ918" s="57"/>
      <c r="BK918" s="57"/>
      <c r="BL918" s="58"/>
      <c r="BM918" s="59"/>
      <c r="BN918" s="60"/>
      <c r="BO918" s="61"/>
      <c r="BP918" s="61"/>
      <c r="BQ918" s="61"/>
      <c r="BR918" s="61"/>
    </row>
    <row r="919" ht="12.75" customHeight="1">
      <c r="A919" s="1"/>
      <c r="B919" s="55"/>
      <c r="C919" s="56"/>
      <c r="D919" s="56"/>
      <c r="E919" s="56"/>
      <c r="F919" s="57"/>
      <c r="G919" s="58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  <c r="AH919" s="57"/>
      <c r="AI919" s="57"/>
      <c r="AJ919" s="57"/>
      <c r="AK919" s="57"/>
      <c r="AL919" s="57"/>
      <c r="AM919" s="57"/>
      <c r="AN919" s="57"/>
      <c r="AO919" s="57"/>
      <c r="AP919" s="57"/>
      <c r="AQ919" s="57"/>
      <c r="AR919" s="57"/>
      <c r="AS919" s="57"/>
      <c r="AT919" s="57"/>
      <c r="AU919" s="57"/>
      <c r="AV919" s="57"/>
      <c r="AW919" s="57"/>
      <c r="AX919" s="57"/>
      <c r="AY919" s="57"/>
      <c r="AZ919" s="57"/>
      <c r="BA919" s="57"/>
      <c r="BB919" s="57"/>
      <c r="BC919" s="57"/>
      <c r="BD919" s="57"/>
      <c r="BE919" s="57"/>
      <c r="BF919" s="57"/>
      <c r="BG919" s="57"/>
      <c r="BH919" s="57"/>
      <c r="BI919" s="57"/>
      <c r="BJ919" s="57"/>
      <c r="BK919" s="57"/>
      <c r="BL919" s="58"/>
      <c r="BM919" s="59"/>
      <c r="BN919" s="60"/>
      <c r="BO919" s="61"/>
      <c r="BP919" s="61"/>
      <c r="BQ919" s="61"/>
      <c r="BR919" s="61"/>
    </row>
    <row r="920" ht="12.75" customHeight="1">
      <c r="A920" s="1"/>
      <c r="B920" s="55"/>
      <c r="C920" s="56"/>
      <c r="D920" s="56"/>
      <c r="E920" s="56"/>
      <c r="F920" s="57"/>
      <c r="G920" s="58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  <c r="AH920" s="57"/>
      <c r="AI920" s="57"/>
      <c r="AJ920" s="57"/>
      <c r="AK920" s="57"/>
      <c r="AL920" s="57"/>
      <c r="AM920" s="57"/>
      <c r="AN920" s="57"/>
      <c r="AO920" s="57"/>
      <c r="AP920" s="57"/>
      <c r="AQ920" s="57"/>
      <c r="AR920" s="57"/>
      <c r="AS920" s="57"/>
      <c r="AT920" s="57"/>
      <c r="AU920" s="57"/>
      <c r="AV920" s="57"/>
      <c r="AW920" s="57"/>
      <c r="AX920" s="57"/>
      <c r="AY920" s="57"/>
      <c r="AZ920" s="57"/>
      <c r="BA920" s="57"/>
      <c r="BB920" s="57"/>
      <c r="BC920" s="57"/>
      <c r="BD920" s="57"/>
      <c r="BE920" s="57"/>
      <c r="BF920" s="57"/>
      <c r="BG920" s="57"/>
      <c r="BH920" s="57"/>
      <c r="BI920" s="57"/>
      <c r="BJ920" s="57"/>
      <c r="BK920" s="57"/>
      <c r="BL920" s="58"/>
      <c r="BM920" s="59"/>
      <c r="BN920" s="60"/>
      <c r="BO920" s="61"/>
      <c r="BP920" s="61"/>
      <c r="BQ920" s="61"/>
      <c r="BR920" s="61"/>
    </row>
    <row r="921" ht="12.75" customHeight="1">
      <c r="A921" s="1"/>
      <c r="B921" s="55"/>
      <c r="C921" s="56"/>
      <c r="D921" s="56"/>
      <c r="E921" s="56"/>
      <c r="F921" s="57"/>
      <c r="G921" s="58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  <c r="AH921" s="57"/>
      <c r="AI921" s="57"/>
      <c r="AJ921" s="57"/>
      <c r="AK921" s="57"/>
      <c r="AL921" s="57"/>
      <c r="AM921" s="57"/>
      <c r="AN921" s="57"/>
      <c r="AO921" s="57"/>
      <c r="AP921" s="57"/>
      <c r="AQ921" s="57"/>
      <c r="AR921" s="57"/>
      <c r="AS921" s="57"/>
      <c r="AT921" s="57"/>
      <c r="AU921" s="57"/>
      <c r="AV921" s="57"/>
      <c r="AW921" s="57"/>
      <c r="AX921" s="57"/>
      <c r="AY921" s="57"/>
      <c r="AZ921" s="57"/>
      <c r="BA921" s="57"/>
      <c r="BB921" s="57"/>
      <c r="BC921" s="57"/>
      <c r="BD921" s="57"/>
      <c r="BE921" s="57"/>
      <c r="BF921" s="57"/>
      <c r="BG921" s="57"/>
      <c r="BH921" s="57"/>
      <c r="BI921" s="57"/>
      <c r="BJ921" s="57"/>
      <c r="BK921" s="57"/>
      <c r="BL921" s="58"/>
      <c r="BM921" s="59"/>
      <c r="BN921" s="60"/>
      <c r="BO921" s="61"/>
      <c r="BP921" s="61"/>
      <c r="BQ921" s="61"/>
      <c r="BR921" s="61"/>
    </row>
    <row r="922" ht="12.75" customHeight="1">
      <c r="A922" s="1"/>
      <c r="B922" s="55"/>
      <c r="C922" s="56"/>
      <c r="D922" s="56"/>
      <c r="E922" s="56"/>
      <c r="F922" s="57"/>
      <c r="G922" s="58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  <c r="AH922" s="57"/>
      <c r="AI922" s="57"/>
      <c r="AJ922" s="57"/>
      <c r="AK922" s="57"/>
      <c r="AL922" s="57"/>
      <c r="AM922" s="57"/>
      <c r="AN922" s="57"/>
      <c r="AO922" s="57"/>
      <c r="AP922" s="57"/>
      <c r="AQ922" s="57"/>
      <c r="AR922" s="57"/>
      <c r="AS922" s="57"/>
      <c r="AT922" s="57"/>
      <c r="AU922" s="57"/>
      <c r="AV922" s="57"/>
      <c r="AW922" s="57"/>
      <c r="AX922" s="57"/>
      <c r="AY922" s="57"/>
      <c r="AZ922" s="57"/>
      <c r="BA922" s="57"/>
      <c r="BB922" s="57"/>
      <c r="BC922" s="57"/>
      <c r="BD922" s="57"/>
      <c r="BE922" s="57"/>
      <c r="BF922" s="57"/>
      <c r="BG922" s="57"/>
      <c r="BH922" s="57"/>
      <c r="BI922" s="57"/>
      <c r="BJ922" s="57"/>
      <c r="BK922" s="57"/>
      <c r="BL922" s="58"/>
      <c r="BM922" s="59"/>
      <c r="BN922" s="60"/>
      <c r="BO922" s="61"/>
      <c r="BP922" s="61"/>
      <c r="BQ922" s="61"/>
      <c r="BR922" s="61"/>
    </row>
    <row r="923" ht="12.75" customHeight="1">
      <c r="A923" s="1"/>
      <c r="B923" s="55"/>
      <c r="C923" s="56"/>
      <c r="D923" s="56"/>
      <c r="E923" s="56"/>
      <c r="F923" s="57"/>
      <c r="G923" s="58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  <c r="AH923" s="57"/>
      <c r="AI923" s="57"/>
      <c r="AJ923" s="57"/>
      <c r="AK923" s="57"/>
      <c r="AL923" s="57"/>
      <c r="AM923" s="57"/>
      <c r="AN923" s="57"/>
      <c r="AO923" s="57"/>
      <c r="AP923" s="57"/>
      <c r="AQ923" s="57"/>
      <c r="AR923" s="57"/>
      <c r="AS923" s="57"/>
      <c r="AT923" s="57"/>
      <c r="AU923" s="57"/>
      <c r="AV923" s="57"/>
      <c r="AW923" s="57"/>
      <c r="AX923" s="57"/>
      <c r="AY923" s="57"/>
      <c r="AZ923" s="57"/>
      <c r="BA923" s="57"/>
      <c r="BB923" s="57"/>
      <c r="BC923" s="57"/>
      <c r="BD923" s="57"/>
      <c r="BE923" s="57"/>
      <c r="BF923" s="57"/>
      <c r="BG923" s="57"/>
      <c r="BH923" s="57"/>
      <c r="BI923" s="57"/>
      <c r="BJ923" s="57"/>
      <c r="BK923" s="57"/>
      <c r="BL923" s="58"/>
      <c r="BM923" s="59"/>
      <c r="BN923" s="60"/>
      <c r="BO923" s="61"/>
      <c r="BP923" s="61"/>
      <c r="BQ923" s="61"/>
      <c r="BR923" s="61"/>
    </row>
    <row r="924" ht="12.75" customHeight="1">
      <c r="A924" s="1"/>
      <c r="B924" s="55"/>
      <c r="C924" s="56"/>
      <c r="D924" s="56"/>
      <c r="E924" s="56"/>
      <c r="F924" s="57"/>
      <c r="G924" s="58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  <c r="AH924" s="57"/>
      <c r="AI924" s="57"/>
      <c r="AJ924" s="57"/>
      <c r="AK924" s="57"/>
      <c r="AL924" s="57"/>
      <c r="AM924" s="57"/>
      <c r="AN924" s="57"/>
      <c r="AO924" s="57"/>
      <c r="AP924" s="57"/>
      <c r="AQ924" s="57"/>
      <c r="AR924" s="57"/>
      <c r="AS924" s="57"/>
      <c r="AT924" s="57"/>
      <c r="AU924" s="57"/>
      <c r="AV924" s="57"/>
      <c r="AW924" s="57"/>
      <c r="AX924" s="57"/>
      <c r="AY924" s="57"/>
      <c r="AZ924" s="57"/>
      <c r="BA924" s="57"/>
      <c r="BB924" s="57"/>
      <c r="BC924" s="57"/>
      <c r="BD924" s="57"/>
      <c r="BE924" s="57"/>
      <c r="BF924" s="57"/>
      <c r="BG924" s="57"/>
      <c r="BH924" s="57"/>
      <c r="BI924" s="57"/>
      <c r="BJ924" s="57"/>
      <c r="BK924" s="57"/>
      <c r="BL924" s="58"/>
      <c r="BM924" s="59"/>
      <c r="BN924" s="60"/>
      <c r="BO924" s="61"/>
      <c r="BP924" s="61"/>
      <c r="BQ924" s="61"/>
      <c r="BR924" s="61"/>
    </row>
    <row r="925" ht="12.75" customHeight="1">
      <c r="A925" s="1"/>
      <c r="B925" s="55"/>
      <c r="C925" s="56"/>
      <c r="D925" s="56"/>
      <c r="E925" s="56"/>
      <c r="F925" s="57"/>
      <c r="G925" s="58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  <c r="AH925" s="57"/>
      <c r="AI925" s="57"/>
      <c r="AJ925" s="57"/>
      <c r="AK925" s="57"/>
      <c r="AL925" s="57"/>
      <c r="AM925" s="57"/>
      <c r="AN925" s="57"/>
      <c r="AO925" s="57"/>
      <c r="AP925" s="57"/>
      <c r="AQ925" s="57"/>
      <c r="AR925" s="57"/>
      <c r="AS925" s="57"/>
      <c r="AT925" s="57"/>
      <c r="AU925" s="57"/>
      <c r="AV925" s="57"/>
      <c r="AW925" s="57"/>
      <c r="AX925" s="57"/>
      <c r="AY925" s="57"/>
      <c r="AZ925" s="57"/>
      <c r="BA925" s="57"/>
      <c r="BB925" s="57"/>
      <c r="BC925" s="57"/>
      <c r="BD925" s="57"/>
      <c r="BE925" s="57"/>
      <c r="BF925" s="57"/>
      <c r="BG925" s="57"/>
      <c r="BH925" s="57"/>
      <c r="BI925" s="57"/>
      <c r="BJ925" s="57"/>
      <c r="BK925" s="57"/>
      <c r="BL925" s="58"/>
      <c r="BM925" s="59"/>
      <c r="BN925" s="60"/>
      <c r="BO925" s="61"/>
      <c r="BP925" s="61"/>
      <c r="BQ925" s="61"/>
      <c r="BR925" s="61"/>
    </row>
    <row r="926" ht="12.75" customHeight="1">
      <c r="A926" s="1"/>
      <c r="B926" s="55"/>
      <c r="C926" s="56"/>
      <c r="D926" s="56"/>
      <c r="E926" s="56"/>
      <c r="F926" s="57"/>
      <c r="G926" s="58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  <c r="AH926" s="57"/>
      <c r="AI926" s="57"/>
      <c r="AJ926" s="57"/>
      <c r="AK926" s="57"/>
      <c r="AL926" s="57"/>
      <c r="AM926" s="57"/>
      <c r="AN926" s="57"/>
      <c r="AO926" s="57"/>
      <c r="AP926" s="57"/>
      <c r="AQ926" s="57"/>
      <c r="AR926" s="57"/>
      <c r="AS926" s="57"/>
      <c r="AT926" s="57"/>
      <c r="AU926" s="57"/>
      <c r="AV926" s="57"/>
      <c r="AW926" s="57"/>
      <c r="AX926" s="57"/>
      <c r="AY926" s="57"/>
      <c r="AZ926" s="57"/>
      <c r="BA926" s="57"/>
      <c r="BB926" s="57"/>
      <c r="BC926" s="57"/>
      <c r="BD926" s="57"/>
      <c r="BE926" s="57"/>
      <c r="BF926" s="57"/>
      <c r="BG926" s="57"/>
      <c r="BH926" s="57"/>
      <c r="BI926" s="57"/>
      <c r="BJ926" s="57"/>
      <c r="BK926" s="57"/>
      <c r="BL926" s="58"/>
      <c r="BM926" s="59"/>
      <c r="BN926" s="60"/>
      <c r="BO926" s="61"/>
      <c r="BP926" s="61"/>
      <c r="BQ926" s="61"/>
      <c r="BR926" s="61"/>
    </row>
    <row r="927" ht="12.75" customHeight="1">
      <c r="A927" s="1"/>
      <c r="B927" s="55"/>
      <c r="C927" s="56"/>
      <c r="D927" s="56"/>
      <c r="E927" s="56"/>
      <c r="F927" s="57"/>
      <c r="G927" s="58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  <c r="AH927" s="57"/>
      <c r="AI927" s="57"/>
      <c r="AJ927" s="57"/>
      <c r="AK927" s="57"/>
      <c r="AL927" s="57"/>
      <c r="AM927" s="57"/>
      <c r="AN927" s="57"/>
      <c r="AO927" s="57"/>
      <c r="AP927" s="57"/>
      <c r="AQ927" s="57"/>
      <c r="AR927" s="57"/>
      <c r="AS927" s="57"/>
      <c r="AT927" s="57"/>
      <c r="AU927" s="57"/>
      <c r="AV927" s="57"/>
      <c r="AW927" s="57"/>
      <c r="AX927" s="57"/>
      <c r="AY927" s="57"/>
      <c r="AZ927" s="57"/>
      <c r="BA927" s="57"/>
      <c r="BB927" s="57"/>
      <c r="BC927" s="57"/>
      <c r="BD927" s="57"/>
      <c r="BE927" s="57"/>
      <c r="BF927" s="57"/>
      <c r="BG927" s="57"/>
      <c r="BH927" s="57"/>
      <c r="BI927" s="57"/>
      <c r="BJ927" s="57"/>
      <c r="BK927" s="57"/>
      <c r="BL927" s="58"/>
      <c r="BM927" s="59"/>
      <c r="BN927" s="60"/>
      <c r="BO927" s="61"/>
      <c r="BP927" s="61"/>
      <c r="BQ927" s="61"/>
      <c r="BR927" s="61"/>
    </row>
    <row r="928" ht="12.75" customHeight="1">
      <c r="A928" s="1"/>
      <c r="B928" s="55"/>
      <c r="C928" s="56"/>
      <c r="D928" s="56"/>
      <c r="E928" s="56"/>
      <c r="F928" s="57"/>
      <c r="G928" s="58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  <c r="AH928" s="57"/>
      <c r="AI928" s="57"/>
      <c r="AJ928" s="57"/>
      <c r="AK928" s="57"/>
      <c r="AL928" s="57"/>
      <c r="AM928" s="57"/>
      <c r="AN928" s="57"/>
      <c r="AO928" s="57"/>
      <c r="AP928" s="57"/>
      <c r="AQ928" s="57"/>
      <c r="AR928" s="57"/>
      <c r="AS928" s="57"/>
      <c r="AT928" s="57"/>
      <c r="AU928" s="57"/>
      <c r="AV928" s="57"/>
      <c r="AW928" s="57"/>
      <c r="AX928" s="57"/>
      <c r="AY928" s="57"/>
      <c r="AZ928" s="57"/>
      <c r="BA928" s="57"/>
      <c r="BB928" s="57"/>
      <c r="BC928" s="57"/>
      <c r="BD928" s="57"/>
      <c r="BE928" s="57"/>
      <c r="BF928" s="57"/>
      <c r="BG928" s="57"/>
      <c r="BH928" s="57"/>
      <c r="BI928" s="57"/>
      <c r="BJ928" s="57"/>
      <c r="BK928" s="57"/>
      <c r="BL928" s="58"/>
      <c r="BM928" s="59"/>
      <c r="BN928" s="60"/>
      <c r="BO928" s="61"/>
      <c r="BP928" s="61"/>
      <c r="BQ928" s="61"/>
      <c r="BR928" s="61"/>
    </row>
    <row r="929" ht="12.75" customHeight="1">
      <c r="A929" s="1"/>
      <c r="B929" s="55"/>
      <c r="C929" s="56"/>
      <c r="D929" s="56"/>
      <c r="E929" s="56"/>
      <c r="F929" s="57"/>
      <c r="G929" s="58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  <c r="AH929" s="57"/>
      <c r="AI929" s="57"/>
      <c r="AJ929" s="57"/>
      <c r="AK929" s="57"/>
      <c r="AL929" s="57"/>
      <c r="AM929" s="57"/>
      <c r="AN929" s="57"/>
      <c r="AO929" s="57"/>
      <c r="AP929" s="57"/>
      <c r="AQ929" s="57"/>
      <c r="AR929" s="57"/>
      <c r="AS929" s="57"/>
      <c r="AT929" s="57"/>
      <c r="AU929" s="57"/>
      <c r="AV929" s="57"/>
      <c r="AW929" s="57"/>
      <c r="AX929" s="57"/>
      <c r="AY929" s="57"/>
      <c r="AZ929" s="57"/>
      <c r="BA929" s="57"/>
      <c r="BB929" s="57"/>
      <c r="BC929" s="57"/>
      <c r="BD929" s="57"/>
      <c r="BE929" s="57"/>
      <c r="BF929" s="57"/>
      <c r="BG929" s="57"/>
      <c r="BH929" s="57"/>
      <c r="BI929" s="57"/>
      <c r="BJ929" s="57"/>
      <c r="BK929" s="57"/>
      <c r="BL929" s="58"/>
      <c r="BM929" s="59"/>
      <c r="BN929" s="60"/>
      <c r="BO929" s="61"/>
      <c r="BP929" s="61"/>
      <c r="BQ929" s="61"/>
      <c r="BR929" s="61"/>
    </row>
    <row r="930" ht="12.75" customHeight="1">
      <c r="A930" s="1"/>
      <c r="B930" s="55"/>
      <c r="C930" s="56"/>
      <c r="D930" s="56"/>
      <c r="E930" s="56"/>
      <c r="F930" s="57"/>
      <c r="G930" s="58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  <c r="AH930" s="57"/>
      <c r="AI930" s="57"/>
      <c r="AJ930" s="57"/>
      <c r="AK930" s="57"/>
      <c r="AL930" s="57"/>
      <c r="AM930" s="57"/>
      <c r="AN930" s="57"/>
      <c r="AO930" s="57"/>
      <c r="AP930" s="57"/>
      <c r="AQ930" s="57"/>
      <c r="AR930" s="57"/>
      <c r="AS930" s="57"/>
      <c r="AT930" s="57"/>
      <c r="AU930" s="57"/>
      <c r="AV930" s="57"/>
      <c r="AW930" s="57"/>
      <c r="AX930" s="57"/>
      <c r="AY930" s="57"/>
      <c r="AZ930" s="57"/>
      <c r="BA930" s="57"/>
      <c r="BB930" s="57"/>
      <c r="BC930" s="57"/>
      <c r="BD930" s="57"/>
      <c r="BE930" s="57"/>
      <c r="BF930" s="57"/>
      <c r="BG930" s="57"/>
      <c r="BH930" s="57"/>
      <c r="BI930" s="57"/>
      <c r="BJ930" s="57"/>
      <c r="BK930" s="57"/>
      <c r="BL930" s="58"/>
      <c r="BM930" s="59"/>
      <c r="BN930" s="60"/>
      <c r="BO930" s="61"/>
      <c r="BP930" s="61"/>
      <c r="BQ930" s="61"/>
      <c r="BR930" s="61"/>
    </row>
    <row r="931" ht="12.75" customHeight="1">
      <c r="A931" s="1"/>
      <c r="B931" s="55"/>
      <c r="C931" s="56"/>
      <c r="D931" s="56"/>
      <c r="E931" s="56"/>
      <c r="F931" s="57"/>
      <c r="G931" s="58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  <c r="AH931" s="57"/>
      <c r="AI931" s="57"/>
      <c r="AJ931" s="57"/>
      <c r="AK931" s="57"/>
      <c r="AL931" s="57"/>
      <c r="AM931" s="57"/>
      <c r="AN931" s="57"/>
      <c r="AO931" s="57"/>
      <c r="AP931" s="57"/>
      <c r="AQ931" s="57"/>
      <c r="AR931" s="57"/>
      <c r="AS931" s="57"/>
      <c r="AT931" s="57"/>
      <c r="AU931" s="57"/>
      <c r="AV931" s="57"/>
      <c r="AW931" s="57"/>
      <c r="AX931" s="57"/>
      <c r="AY931" s="57"/>
      <c r="AZ931" s="57"/>
      <c r="BA931" s="57"/>
      <c r="BB931" s="57"/>
      <c r="BC931" s="57"/>
      <c r="BD931" s="57"/>
      <c r="BE931" s="57"/>
      <c r="BF931" s="57"/>
      <c r="BG931" s="57"/>
      <c r="BH931" s="57"/>
      <c r="BI931" s="57"/>
      <c r="BJ931" s="57"/>
      <c r="BK931" s="57"/>
      <c r="BL931" s="58"/>
      <c r="BM931" s="59"/>
      <c r="BN931" s="60"/>
      <c r="BO931" s="61"/>
      <c r="BP931" s="61"/>
      <c r="BQ931" s="61"/>
      <c r="BR931" s="61"/>
    </row>
    <row r="932" ht="12.75" customHeight="1">
      <c r="A932" s="1"/>
      <c r="B932" s="55"/>
      <c r="C932" s="56"/>
      <c r="D932" s="56"/>
      <c r="E932" s="56"/>
      <c r="F932" s="57"/>
      <c r="G932" s="58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  <c r="AH932" s="57"/>
      <c r="AI932" s="57"/>
      <c r="AJ932" s="57"/>
      <c r="AK932" s="57"/>
      <c r="AL932" s="57"/>
      <c r="AM932" s="57"/>
      <c r="AN932" s="57"/>
      <c r="AO932" s="57"/>
      <c r="AP932" s="57"/>
      <c r="AQ932" s="57"/>
      <c r="AR932" s="57"/>
      <c r="AS932" s="57"/>
      <c r="AT932" s="57"/>
      <c r="AU932" s="57"/>
      <c r="AV932" s="57"/>
      <c r="AW932" s="57"/>
      <c r="AX932" s="57"/>
      <c r="AY932" s="57"/>
      <c r="AZ932" s="57"/>
      <c r="BA932" s="57"/>
      <c r="BB932" s="57"/>
      <c r="BC932" s="57"/>
      <c r="BD932" s="57"/>
      <c r="BE932" s="57"/>
      <c r="BF932" s="57"/>
      <c r="BG932" s="57"/>
      <c r="BH932" s="57"/>
      <c r="BI932" s="57"/>
      <c r="BJ932" s="57"/>
      <c r="BK932" s="57"/>
      <c r="BL932" s="58"/>
      <c r="BM932" s="59"/>
      <c r="BN932" s="60"/>
      <c r="BO932" s="61"/>
      <c r="BP932" s="61"/>
      <c r="BQ932" s="61"/>
      <c r="BR932" s="61"/>
    </row>
    <row r="933" ht="12.75" customHeight="1">
      <c r="A933" s="1"/>
      <c r="B933" s="55"/>
      <c r="C933" s="56"/>
      <c r="D933" s="56"/>
      <c r="E933" s="56"/>
      <c r="F933" s="57"/>
      <c r="G933" s="58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  <c r="AH933" s="57"/>
      <c r="AI933" s="57"/>
      <c r="AJ933" s="57"/>
      <c r="AK933" s="57"/>
      <c r="AL933" s="57"/>
      <c r="AM933" s="57"/>
      <c r="AN933" s="57"/>
      <c r="AO933" s="57"/>
      <c r="AP933" s="57"/>
      <c r="AQ933" s="57"/>
      <c r="AR933" s="57"/>
      <c r="AS933" s="57"/>
      <c r="AT933" s="57"/>
      <c r="AU933" s="57"/>
      <c r="AV933" s="57"/>
      <c r="AW933" s="57"/>
      <c r="AX933" s="57"/>
      <c r="AY933" s="57"/>
      <c r="AZ933" s="57"/>
      <c r="BA933" s="57"/>
      <c r="BB933" s="57"/>
      <c r="BC933" s="57"/>
      <c r="BD933" s="57"/>
      <c r="BE933" s="57"/>
      <c r="BF933" s="57"/>
      <c r="BG933" s="57"/>
      <c r="BH933" s="57"/>
      <c r="BI933" s="57"/>
      <c r="BJ933" s="57"/>
      <c r="BK933" s="57"/>
      <c r="BL933" s="58"/>
      <c r="BM933" s="59"/>
      <c r="BN933" s="60"/>
      <c r="BO933" s="61"/>
      <c r="BP933" s="61"/>
      <c r="BQ933" s="61"/>
      <c r="BR933" s="61"/>
    </row>
    <row r="934" ht="12.75" customHeight="1">
      <c r="A934" s="1"/>
      <c r="B934" s="55"/>
      <c r="C934" s="56"/>
      <c r="D934" s="56"/>
      <c r="E934" s="56"/>
      <c r="F934" s="57"/>
      <c r="G934" s="58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  <c r="AH934" s="57"/>
      <c r="AI934" s="57"/>
      <c r="AJ934" s="57"/>
      <c r="AK934" s="57"/>
      <c r="AL934" s="57"/>
      <c r="AM934" s="57"/>
      <c r="AN934" s="57"/>
      <c r="AO934" s="57"/>
      <c r="AP934" s="57"/>
      <c r="AQ934" s="57"/>
      <c r="AR934" s="57"/>
      <c r="AS934" s="57"/>
      <c r="AT934" s="57"/>
      <c r="AU934" s="57"/>
      <c r="AV934" s="57"/>
      <c r="AW934" s="57"/>
      <c r="AX934" s="57"/>
      <c r="AY934" s="57"/>
      <c r="AZ934" s="57"/>
      <c r="BA934" s="57"/>
      <c r="BB934" s="57"/>
      <c r="BC934" s="57"/>
      <c r="BD934" s="57"/>
      <c r="BE934" s="57"/>
      <c r="BF934" s="57"/>
      <c r="BG934" s="57"/>
      <c r="BH934" s="57"/>
      <c r="BI934" s="57"/>
      <c r="BJ934" s="57"/>
      <c r="BK934" s="57"/>
      <c r="BL934" s="58"/>
      <c r="BM934" s="59"/>
      <c r="BN934" s="60"/>
      <c r="BO934" s="61"/>
      <c r="BP934" s="61"/>
      <c r="BQ934" s="61"/>
      <c r="BR934" s="61"/>
    </row>
    <row r="935" ht="12.75" customHeight="1">
      <c r="A935" s="1"/>
      <c r="B935" s="55"/>
      <c r="C935" s="56"/>
      <c r="D935" s="56"/>
      <c r="E935" s="56"/>
      <c r="F935" s="57"/>
      <c r="G935" s="58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  <c r="AH935" s="57"/>
      <c r="AI935" s="57"/>
      <c r="AJ935" s="57"/>
      <c r="AK935" s="57"/>
      <c r="AL935" s="57"/>
      <c r="AM935" s="57"/>
      <c r="AN935" s="57"/>
      <c r="AO935" s="57"/>
      <c r="AP935" s="57"/>
      <c r="AQ935" s="57"/>
      <c r="AR935" s="57"/>
      <c r="AS935" s="57"/>
      <c r="AT935" s="57"/>
      <c r="AU935" s="57"/>
      <c r="AV935" s="57"/>
      <c r="AW935" s="57"/>
      <c r="AX935" s="57"/>
      <c r="AY935" s="57"/>
      <c r="AZ935" s="57"/>
      <c r="BA935" s="57"/>
      <c r="BB935" s="57"/>
      <c r="BC935" s="57"/>
      <c r="BD935" s="57"/>
      <c r="BE935" s="57"/>
      <c r="BF935" s="57"/>
      <c r="BG935" s="57"/>
      <c r="BH935" s="57"/>
      <c r="BI935" s="57"/>
      <c r="BJ935" s="57"/>
      <c r="BK935" s="57"/>
      <c r="BL935" s="58"/>
      <c r="BM935" s="59"/>
      <c r="BN935" s="60"/>
      <c r="BO935" s="61"/>
      <c r="BP935" s="61"/>
      <c r="BQ935" s="61"/>
      <c r="BR935" s="61"/>
    </row>
    <row r="936" ht="12.75" customHeight="1">
      <c r="A936" s="1"/>
      <c r="B936" s="55"/>
      <c r="C936" s="56"/>
      <c r="D936" s="56"/>
      <c r="E936" s="56"/>
      <c r="F936" s="57"/>
      <c r="G936" s="58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  <c r="AH936" s="57"/>
      <c r="AI936" s="57"/>
      <c r="AJ936" s="57"/>
      <c r="AK936" s="57"/>
      <c r="AL936" s="57"/>
      <c r="AM936" s="57"/>
      <c r="AN936" s="57"/>
      <c r="AO936" s="57"/>
      <c r="AP936" s="57"/>
      <c r="AQ936" s="57"/>
      <c r="AR936" s="57"/>
      <c r="AS936" s="57"/>
      <c r="AT936" s="57"/>
      <c r="AU936" s="57"/>
      <c r="AV936" s="57"/>
      <c r="AW936" s="57"/>
      <c r="AX936" s="57"/>
      <c r="AY936" s="57"/>
      <c r="AZ936" s="57"/>
      <c r="BA936" s="57"/>
      <c r="BB936" s="57"/>
      <c r="BC936" s="57"/>
      <c r="BD936" s="57"/>
      <c r="BE936" s="57"/>
      <c r="BF936" s="57"/>
      <c r="BG936" s="57"/>
      <c r="BH936" s="57"/>
      <c r="BI936" s="57"/>
      <c r="BJ936" s="57"/>
      <c r="BK936" s="57"/>
      <c r="BL936" s="58"/>
      <c r="BM936" s="59"/>
      <c r="BN936" s="60"/>
      <c r="BO936" s="61"/>
      <c r="BP936" s="61"/>
      <c r="BQ936" s="61"/>
      <c r="BR936" s="61"/>
    </row>
    <row r="937" ht="12.75" customHeight="1">
      <c r="A937" s="1"/>
      <c r="B937" s="55"/>
      <c r="C937" s="56"/>
      <c r="D937" s="56"/>
      <c r="E937" s="56"/>
      <c r="F937" s="57"/>
      <c r="G937" s="58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  <c r="AH937" s="57"/>
      <c r="AI937" s="57"/>
      <c r="AJ937" s="57"/>
      <c r="AK937" s="57"/>
      <c r="AL937" s="57"/>
      <c r="AM937" s="57"/>
      <c r="AN937" s="57"/>
      <c r="AO937" s="57"/>
      <c r="AP937" s="57"/>
      <c r="AQ937" s="57"/>
      <c r="AR937" s="57"/>
      <c r="AS937" s="57"/>
      <c r="AT937" s="57"/>
      <c r="AU937" s="57"/>
      <c r="AV937" s="57"/>
      <c r="AW937" s="57"/>
      <c r="AX937" s="57"/>
      <c r="AY937" s="57"/>
      <c r="AZ937" s="57"/>
      <c r="BA937" s="57"/>
      <c r="BB937" s="57"/>
      <c r="BC937" s="57"/>
      <c r="BD937" s="57"/>
      <c r="BE937" s="57"/>
      <c r="BF937" s="57"/>
      <c r="BG937" s="57"/>
      <c r="BH937" s="57"/>
      <c r="BI937" s="57"/>
      <c r="BJ937" s="57"/>
      <c r="BK937" s="57"/>
      <c r="BL937" s="58"/>
      <c r="BM937" s="59"/>
      <c r="BN937" s="60"/>
      <c r="BO937" s="61"/>
      <c r="BP937" s="61"/>
      <c r="BQ937" s="61"/>
      <c r="BR937" s="61"/>
    </row>
    <row r="938" ht="12.75" customHeight="1">
      <c r="A938" s="1"/>
      <c r="B938" s="55"/>
      <c r="C938" s="56"/>
      <c r="D938" s="56"/>
      <c r="E938" s="56"/>
      <c r="F938" s="57"/>
      <c r="G938" s="58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  <c r="AH938" s="57"/>
      <c r="AI938" s="57"/>
      <c r="AJ938" s="57"/>
      <c r="AK938" s="57"/>
      <c r="AL938" s="57"/>
      <c r="AM938" s="57"/>
      <c r="AN938" s="57"/>
      <c r="AO938" s="57"/>
      <c r="AP938" s="57"/>
      <c r="AQ938" s="57"/>
      <c r="AR938" s="57"/>
      <c r="AS938" s="57"/>
      <c r="AT938" s="57"/>
      <c r="AU938" s="57"/>
      <c r="AV938" s="57"/>
      <c r="AW938" s="57"/>
      <c r="AX938" s="57"/>
      <c r="AY938" s="57"/>
      <c r="AZ938" s="57"/>
      <c r="BA938" s="57"/>
      <c r="BB938" s="57"/>
      <c r="BC938" s="57"/>
      <c r="BD938" s="57"/>
      <c r="BE938" s="57"/>
      <c r="BF938" s="57"/>
      <c r="BG938" s="57"/>
      <c r="BH938" s="57"/>
      <c r="BI938" s="57"/>
      <c r="BJ938" s="57"/>
      <c r="BK938" s="57"/>
      <c r="BL938" s="58"/>
      <c r="BM938" s="59"/>
      <c r="BN938" s="60"/>
      <c r="BO938" s="61"/>
      <c r="BP938" s="61"/>
      <c r="BQ938" s="61"/>
      <c r="BR938" s="61"/>
    </row>
    <row r="939" ht="12.75" customHeight="1">
      <c r="A939" s="1"/>
      <c r="B939" s="55"/>
      <c r="C939" s="56"/>
      <c r="D939" s="56"/>
      <c r="E939" s="56"/>
      <c r="F939" s="57"/>
      <c r="G939" s="58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  <c r="AH939" s="57"/>
      <c r="AI939" s="57"/>
      <c r="AJ939" s="57"/>
      <c r="AK939" s="57"/>
      <c r="AL939" s="57"/>
      <c r="AM939" s="57"/>
      <c r="AN939" s="57"/>
      <c r="AO939" s="57"/>
      <c r="AP939" s="57"/>
      <c r="AQ939" s="57"/>
      <c r="AR939" s="57"/>
      <c r="AS939" s="57"/>
      <c r="AT939" s="57"/>
      <c r="AU939" s="57"/>
      <c r="AV939" s="57"/>
      <c r="AW939" s="57"/>
      <c r="AX939" s="57"/>
      <c r="AY939" s="57"/>
      <c r="AZ939" s="57"/>
      <c r="BA939" s="57"/>
      <c r="BB939" s="57"/>
      <c r="BC939" s="57"/>
      <c r="BD939" s="57"/>
      <c r="BE939" s="57"/>
      <c r="BF939" s="57"/>
      <c r="BG939" s="57"/>
      <c r="BH939" s="57"/>
      <c r="BI939" s="57"/>
      <c r="BJ939" s="57"/>
      <c r="BK939" s="57"/>
      <c r="BL939" s="58"/>
      <c r="BM939" s="59"/>
      <c r="BN939" s="60"/>
      <c r="BO939" s="61"/>
      <c r="BP939" s="61"/>
      <c r="BQ939" s="61"/>
      <c r="BR939" s="61"/>
    </row>
    <row r="940" ht="12.75" customHeight="1">
      <c r="A940" s="1"/>
      <c r="B940" s="55"/>
      <c r="C940" s="56"/>
      <c r="D940" s="56"/>
      <c r="E940" s="56"/>
      <c r="F940" s="57"/>
      <c r="G940" s="58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  <c r="AH940" s="57"/>
      <c r="AI940" s="57"/>
      <c r="AJ940" s="57"/>
      <c r="AK940" s="57"/>
      <c r="AL940" s="57"/>
      <c r="AM940" s="57"/>
      <c r="AN940" s="57"/>
      <c r="AO940" s="57"/>
      <c r="AP940" s="57"/>
      <c r="AQ940" s="57"/>
      <c r="AR940" s="57"/>
      <c r="AS940" s="57"/>
      <c r="AT940" s="57"/>
      <c r="AU940" s="57"/>
      <c r="AV940" s="57"/>
      <c r="AW940" s="57"/>
      <c r="AX940" s="57"/>
      <c r="AY940" s="57"/>
      <c r="AZ940" s="57"/>
      <c r="BA940" s="57"/>
      <c r="BB940" s="57"/>
      <c r="BC940" s="57"/>
      <c r="BD940" s="57"/>
      <c r="BE940" s="57"/>
      <c r="BF940" s="57"/>
      <c r="BG940" s="57"/>
      <c r="BH940" s="57"/>
      <c r="BI940" s="57"/>
      <c r="BJ940" s="57"/>
      <c r="BK940" s="57"/>
      <c r="BL940" s="58"/>
      <c r="BM940" s="59"/>
      <c r="BN940" s="60"/>
      <c r="BO940" s="61"/>
      <c r="BP940" s="61"/>
      <c r="BQ940" s="61"/>
      <c r="BR940" s="61"/>
    </row>
    <row r="941" ht="12.75" customHeight="1">
      <c r="A941" s="1"/>
      <c r="B941" s="55"/>
      <c r="C941" s="56"/>
      <c r="D941" s="56"/>
      <c r="E941" s="56"/>
      <c r="F941" s="57"/>
      <c r="G941" s="58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  <c r="AH941" s="57"/>
      <c r="AI941" s="57"/>
      <c r="AJ941" s="57"/>
      <c r="AK941" s="57"/>
      <c r="AL941" s="57"/>
      <c r="AM941" s="57"/>
      <c r="AN941" s="57"/>
      <c r="AO941" s="57"/>
      <c r="AP941" s="57"/>
      <c r="AQ941" s="57"/>
      <c r="AR941" s="57"/>
      <c r="AS941" s="57"/>
      <c r="AT941" s="57"/>
      <c r="AU941" s="57"/>
      <c r="AV941" s="57"/>
      <c r="AW941" s="57"/>
      <c r="AX941" s="57"/>
      <c r="AY941" s="57"/>
      <c r="AZ941" s="57"/>
      <c r="BA941" s="57"/>
      <c r="BB941" s="57"/>
      <c r="BC941" s="57"/>
      <c r="BD941" s="57"/>
      <c r="BE941" s="57"/>
      <c r="BF941" s="57"/>
      <c r="BG941" s="57"/>
      <c r="BH941" s="57"/>
      <c r="BI941" s="57"/>
      <c r="BJ941" s="57"/>
      <c r="BK941" s="57"/>
      <c r="BL941" s="58"/>
      <c r="BM941" s="59"/>
      <c r="BN941" s="60"/>
      <c r="BO941" s="61"/>
      <c r="BP941" s="61"/>
      <c r="BQ941" s="61"/>
      <c r="BR941" s="61"/>
    </row>
    <row r="942" ht="12.75" customHeight="1">
      <c r="A942" s="1"/>
      <c r="B942" s="55"/>
      <c r="C942" s="56"/>
      <c r="D942" s="56"/>
      <c r="E942" s="56"/>
      <c r="F942" s="57"/>
      <c r="G942" s="58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  <c r="AH942" s="57"/>
      <c r="AI942" s="57"/>
      <c r="AJ942" s="57"/>
      <c r="AK942" s="57"/>
      <c r="AL942" s="57"/>
      <c r="AM942" s="57"/>
      <c r="AN942" s="57"/>
      <c r="AO942" s="57"/>
      <c r="AP942" s="57"/>
      <c r="AQ942" s="57"/>
      <c r="AR942" s="57"/>
      <c r="AS942" s="57"/>
      <c r="AT942" s="57"/>
      <c r="AU942" s="57"/>
      <c r="AV942" s="57"/>
      <c r="AW942" s="57"/>
      <c r="AX942" s="57"/>
      <c r="AY942" s="57"/>
      <c r="AZ942" s="57"/>
      <c r="BA942" s="57"/>
      <c r="BB942" s="57"/>
      <c r="BC942" s="57"/>
      <c r="BD942" s="57"/>
      <c r="BE942" s="57"/>
      <c r="BF942" s="57"/>
      <c r="BG942" s="57"/>
      <c r="BH942" s="57"/>
      <c r="BI942" s="57"/>
      <c r="BJ942" s="57"/>
      <c r="BK942" s="57"/>
      <c r="BL942" s="58"/>
      <c r="BM942" s="59"/>
      <c r="BN942" s="60"/>
      <c r="BO942" s="61"/>
      <c r="BP942" s="61"/>
      <c r="BQ942" s="61"/>
      <c r="BR942" s="61"/>
    </row>
    <row r="943" ht="12.75" customHeight="1">
      <c r="A943" s="1"/>
      <c r="B943" s="55"/>
      <c r="C943" s="56"/>
      <c r="D943" s="56"/>
      <c r="E943" s="56"/>
      <c r="F943" s="57"/>
      <c r="G943" s="58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  <c r="AH943" s="57"/>
      <c r="AI943" s="57"/>
      <c r="AJ943" s="57"/>
      <c r="AK943" s="57"/>
      <c r="AL943" s="57"/>
      <c r="AM943" s="57"/>
      <c r="AN943" s="57"/>
      <c r="AO943" s="57"/>
      <c r="AP943" s="57"/>
      <c r="AQ943" s="57"/>
      <c r="AR943" s="57"/>
      <c r="AS943" s="57"/>
      <c r="AT943" s="57"/>
      <c r="AU943" s="57"/>
      <c r="AV943" s="57"/>
      <c r="AW943" s="57"/>
      <c r="AX943" s="57"/>
      <c r="AY943" s="57"/>
      <c r="AZ943" s="57"/>
      <c r="BA943" s="57"/>
      <c r="BB943" s="57"/>
      <c r="BC943" s="57"/>
      <c r="BD943" s="57"/>
      <c r="BE943" s="57"/>
      <c r="BF943" s="57"/>
      <c r="BG943" s="57"/>
      <c r="BH943" s="57"/>
      <c r="BI943" s="57"/>
      <c r="BJ943" s="57"/>
      <c r="BK943" s="57"/>
      <c r="BL943" s="58"/>
      <c r="BM943" s="59"/>
      <c r="BN943" s="60"/>
      <c r="BO943" s="61"/>
      <c r="BP943" s="61"/>
      <c r="BQ943" s="61"/>
      <c r="BR943" s="61"/>
    </row>
    <row r="944" ht="12.75" customHeight="1">
      <c r="A944" s="1"/>
      <c r="B944" s="55"/>
      <c r="C944" s="56"/>
      <c r="D944" s="56"/>
      <c r="E944" s="56"/>
      <c r="F944" s="57"/>
      <c r="G944" s="58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  <c r="AH944" s="57"/>
      <c r="AI944" s="57"/>
      <c r="AJ944" s="57"/>
      <c r="AK944" s="57"/>
      <c r="AL944" s="57"/>
      <c r="AM944" s="57"/>
      <c r="AN944" s="57"/>
      <c r="AO944" s="57"/>
      <c r="AP944" s="57"/>
      <c r="AQ944" s="57"/>
      <c r="AR944" s="57"/>
      <c r="AS944" s="57"/>
      <c r="AT944" s="57"/>
      <c r="AU944" s="57"/>
      <c r="AV944" s="57"/>
      <c r="AW944" s="57"/>
      <c r="AX944" s="57"/>
      <c r="AY944" s="57"/>
      <c r="AZ944" s="57"/>
      <c r="BA944" s="57"/>
      <c r="BB944" s="57"/>
      <c r="BC944" s="57"/>
      <c r="BD944" s="57"/>
      <c r="BE944" s="57"/>
      <c r="BF944" s="57"/>
      <c r="BG944" s="57"/>
      <c r="BH944" s="57"/>
      <c r="BI944" s="57"/>
      <c r="BJ944" s="57"/>
      <c r="BK944" s="57"/>
      <c r="BL944" s="58"/>
      <c r="BM944" s="59"/>
      <c r="BN944" s="60"/>
      <c r="BO944" s="61"/>
      <c r="BP944" s="61"/>
      <c r="BQ944" s="61"/>
      <c r="BR944" s="61"/>
    </row>
    <row r="945" ht="12.75" customHeight="1">
      <c r="A945" s="1"/>
      <c r="B945" s="55"/>
      <c r="C945" s="56"/>
      <c r="D945" s="56"/>
      <c r="E945" s="56"/>
      <c r="F945" s="57"/>
      <c r="G945" s="58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  <c r="AH945" s="57"/>
      <c r="AI945" s="57"/>
      <c r="AJ945" s="57"/>
      <c r="AK945" s="57"/>
      <c r="AL945" s="57"/>
      <c r="AM945" s="57"/>
      <c r="AN945" s="57"/>
      <c r="AO945" s="57"/>
      <c r="AP945" s="57"/>
      <c r="AQ945" s="57"/>
      <c r="AR945" s="57"/>
      <c r="AS945" s="57"/>
      <c r="AT945" s="57"/>
      <c r="AU945" s="57"/>
      <c r="AV945" s="57"/>
      <c r="AW945" s="57"/>
      <c r="AX945" s="57"/>
      <c r="AY945" s="57"/>
      <c r="AZ945" s="57"/>
      <c r="BA945" s="57"/>
      <c r="BB945" s="57"/>
      <c r="BC945" s="57"/>
      <c r="BD945" s="57"/>
      <c r="BE945" s="57"/>
      <c r="BF945" s="57"/>
      <c r="BG945" s="57"/>
      <c r="BH945" s="57"/>
      <c r="BI945" s="57"/>
      <c r="BJ945" s="57"/>
      <c r="BK945" s="57"/>
      <c r="BL945" s="58"/>
      <c r="BM945" s="59"/>
      <c r="BN945" s="60"/>
      <c r="BO945" s="61"/>
      <c r="BP945" s="61"/>
      <c r="BQ945" s="61"/>
      <c r="BR945" s="61"/>
    </row>
    <row r="946" ht="12.75" customHeight="1">
      <c r="A946" s="1"/>
      <c r="B946" s="55"/>
      <c r="C946" s="56"/>
      <c r="D946" s="56"/>
      <c r="E946" s="56"/>
      <c r="F946" s="57"/>
      <c r="G946" s="58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  <c r="AH946" s="57"/>
      <c r="AI946" s="57"/>
      <c r="AJ946" s="57"/>
      <c r="AK946" s="57"/>
      <c r="AL946" s="57"/>
      <c r="AM946" s="57"/>
      <c r="AN946" s="57"/>
      <c r="AO946" s="57"/>
      <c r="AP946" s="57"/>
      <c r="AQ946" s="57"/>
      <c r="AR946" s="57"/>
      <c r="AS946" s="57"/>
      <c r="AT946" s="57"/>
      <c r="AU946" s="57"/>
      <c r="AV946" s="57"/>
      <c r="AW946" s="57"/>
      <c r="AX946" s="57"/>
      <c r="AY946" s="57"/>
      <c r="AZ946" s="57"/>
      <c r="BA946" s="57"/>
      <c r="BB946" s="57"/>
      <c r="BC946" s="57"/>
      <c r="BD946" s="57"/>
      <c r="BE946" s="57"/>
      <c r="BF946" s="57"/>
      <c r="BG946" s="57"/>
      <c r="BH946" s="57"/>
      <c r="BI946" s="57"/>
      <c r="BJ946" s="57"/>
      <c r="BK946" s="57"/>
      <c r="BL946" s="58"/>
      <c r="BM946" s="59"/>
      <c r="BN946" s="60"/>
      <c r="BO946" s="61"/>
      <c r="BP946" s="61"/>
      <c r="BQ946" s="61"/>
      <c r="BR946" s="61"/>
    </row>
    <row r="947" ht="12.75" customHeight="1">
      <c r="A947" s="1"/>
      <c r="B947" s="55"/>
      <c r="C947" s="56"/>
      <c r="D947" s="56"/>
      <c r="E947" s="56"/>
      <c r="F947" s="57"/>
      <c r="G947" s="58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  <c r="AH947" s="57"/>
      <c r="AI947" s="57"/>
      <c r="AJ947" s="57"/>
      <c r="AK947" s="57"/>
      <c r="AL947" s="57"/>
      <c r="AM947" s="57"/>
      <c r="AN947" s="57"/>
      <c r="AO947" s="57"/>
      <c r="AP947" s="57"/>
      <c r="AQ947" s="57"/>
      <c r="AR947" s="57"/>
      <c r="AS947" s="57"/>
      <c r="AT947" s="57"/>
      <c r="AU947" s="57"/>
      <c r="AV947" s="57"/>
      <c r="AW947" s="57"/>
      <c r="AX947" s="57"/>
      <c r="AY947" s="57"/>
      <c r="AZ947" s="57"/>
      <c r="BA947" s="57"/>
      <c r="BB947" s="57"/>
      <c r="BC947" s="57"/>
      <c r="BD947" s="57"/>
      <c r="BE947" s="57"/>
      <c r="BF947" s="57"/>
      <c r="BG947" s="57"/>
      <c r="BH947" s="57"/>
      <c r="BI947" s="57"/>
      <c r="BJ947" s="57"/>
      <c r="BK947" s="57"/>
      <c r="BL947" s="58"/>
      <c r="BM947" s="59"/>
      <c r="BN947" s="60"/>
      <c r="BO947" s="61"/>
      <c r="BP947" s="61"/>
      <c r="BQ947" s="61"/>
      <c r="BR947" s="61"/>
    </row>
    <row r="948" ht="12.75" customHeight="1">
      <c r="A948" s="1"/>
      <c r="B948" s="55"/>
      <c r="C948" s="56"/>
      <c r="D948" s="56"/>
      <c r="E948" s="56"/>
      <c r="F948" s="57"/>
      <c r="G948" s="58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  <c r="AH948" s="57"/>
      <c r="AI948" s="57"/>
      <c r="AJ948" s="57"/>
      <c r="AK948" s="57"/>
      <c r="AL948" s="57"/>
      <c r="AM948" s="57"/>
      <c r="AN948" s="57"/>
      <c r="AO948" s="57"/>
      <c r="AP948" s="57"/>
      <c r="AQ948" s="57"/>
      <c r="AR948" s="57"/>
      <c r="AS948" s="57"/>
      <c r="AT948" s="57"/>
      <c r="AU948" s="57"/>
      <c r="AV948" s="57"/>
      <c r="AW948" s="57"/>
      <c r="AX948" s="57"/>
      <c r="AY948" s="57"/>
      <c r="AZ948" s="57"/>
      <c r="BA948" s="57"/>
      <c r="BB948" s="57"/>
      <c r="BC948" s="57"/>
      <c r="BD948" s="57"/>
      <c r="BE948" s="57"/>
      <c r="BF948" s="57"/>
      <c r="BG948" s="57"/>
      <c r="BH948" s="57"/>
      <c r="BI948" s="57"/>
      <c r="BJ948" s="57"/>
      <c r="BK948" s="57"/>
      <c r="BL948" s="58"/>
      <c r="BM948" s="59"/>
      <c r="BN948" s="60"/>
      <c r="BO948" s="61"/>
      <c r="BP948" s="61"/>
      <c r="BQ948" s="61"/>
      <c r="BR948" s="61"/>
    </row>
    <row r="949" ht="12.75" customHeight="1">
      <c r="A949" s="1"/>
      <c r="B949" s="55"/>
      <c r="C949" s="56"/>
      <c r="D949" s="56"/>
      <c r="E949" s="56"/>
      <c r="F949" s="57"/>
      <c r="G949" s="58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  <c r="AH949" s="57"/>
      <c r="AI949" s="57"/>
      <c r="AJ949" s="57"/>
      <c r="AK949" s="57"/>
      <c r="AL949" s="57"/>
      <c r="AM949" s="57"/>
      <c r="AN949" s="57"/>
      <c r="AO949" s="57"/>
      <c r="AP949" s="57"/>
      <c r="AQ949" s="57"/>
      <c r="AR949" s="57"/>
      <c r="AS949" s="57"/>
      <c r="AT949" s="57"/>
      <c r="AU949" s="57"/>
      <c r="AV949" s="57"/>
      <c r="AW949" s="57"/>
      <c r="AX949" s="57"/>
      <c r="AY949" s="57"/>
      <c r="AZ949" s="57"/>
      <c r="BA949" s="57"/>
      <c r="BB949" s="57"/>
      <c r="BC949" s="57"/>
      <c r="BD949" s="57"/>
      <c r="BE949" s="57"/>
      <c r="BF949" s="57"/>
      <c r="BG949" s="57"/>
      <c r="BH949" s="57"/>
      <c r="BI949" s="57"/>
      <c r="BJ949" s="57"/>
      <c r="BK949" s="57"/>
      <c r="BL949" s="58"/>
      <c r="BM949" s="59"/>
      <c r="BN949" s="60"/>
      <c r="BO949" s="61"/>
      <c r="BP949" s="61"/>
      <c r="BQ949" s="61"/>
      <c r="BR949" s="61"/>
    </row>
    <row r="950" ht="12.75" customHeight="1">
      <c r="A950" s="1"/>
      <c r="B950" s="55"/>
      <c r="C950" s="56"/>
      <c r="D950" s="56"/>
      <c r="E950" s="56"/>
      <c r="F950" s="57"/>
      <c r="G950" s="58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  <c r="AH950" s="57"/>
      <c r="AI950" s="57"/>
      <c r="AJ950" s="57"/>
      <c r="AK950" s="57"/>
      <c r="AL950" s="57"/>
      <c r="AM950" s="57"/>
      <c r="AN950" s="57"/>
      <c r="AO950" s="57"/>
      <c r="AP950" s="57"/>
      <c r="AQ950" s="57"/>
      <c r="AR950" s="57"/>
      <c r="AS950" s="57"/>
      <c r="AT950" s="57"/>
      <c r="AU950" s="57"/>
      <c r="AV950" s="57"/>
      <c r="AW950" s="57"/>
      <c r="AX950" s="57"/>
      <c r="AY950" s="57"/>
      <c r="AZ950" s="57"/>
      <c r="BA950" s="57"/>
      <c r="BB950" s="57"/>
      <c r="BC950" s="57"/>
      <c r="BD950" s="57"/>
      <c r="BE950" s="57"/>
      <c r="BF950" s="57"/>
      <c r="BG950" s="57"/>
      <c r="BH950" s="57"/>
      <c r="BI950" s="57"/>
      <c r="BJ950" s="57"/>
      <c r="BK950" s="57"/>
      <c r="BL950" s="58"/>
      <c r="BM950" s="59"/>
      <c r="BN950" s="60"/>
      <c r="BO950" s="61"/>
      <c r="BP950" s="61"/>
      <c r="BQ950" s="61"/>
      <c r="BR950" s="61"/>
    </row>
    <row r="951" ht="12.75" customHeight="1">
      <c r="A951" s="1"/>
      <c r="B951" s="55"/>
      <c r="C951" s="56"/>
      <c r="D951" s="56"/>
      <c r="E951" s="56"/>
      <c r="F951" s="57"/>
      <c r="G951" s="58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  <c r="AH951" s="57"/>
      <c r="AI951" s="57"/>
      <c r="AJ951" s="57"/>
      <c r="AK951" s="57"/>
      <c r="AL951" s="57"/>
      <c r="AM951" s="57"/>
      <c r="AN951" s="57"/>
      <c r="AO951" s="57"/>
      <c r="AP951" s="57"/>
      <c r="AQ951" s="57"/>
      <c r="AR951" s="57"/>
      <c r="AS951" s="57"/>
      <c r="AT951" s="57"/>
      <c r="AU951" s="57"/>
      <c r="AV951" s="57"/>
      <c r="AW951" s="57"/>
      <c r="AX951" s="57"/>
      <c r="AY951" s="57"/>
      <c r="AZ951" s="57"/>
      <c r="BA951" s="57"/>
      <c r="BB951" s="57"/>
      <c r="BC951" s="57"/>
      <c r="BD951" s="57"/>
      <c r="BE951" s="57"/>
      <c r="BF951" s="57"/>
      <c r="BG951" s="57"/>
      <c r="BH951" s="57"/>
      <c r="BI951" s="57"/>
      <c r="BJ951" s="57"/>
      <c r="BK951" s="57"/>
      <c r="BL951" s="58"/>
      <c r="BM951" s="59"/>
      <c r="BN951" s="60"/>
      <c r="BO951" s="61"/>
      <c r="BP951" s="61"/>
      <c r="BQ951" s="61"/>
      <c r="BR951" s="61"/>
    </row>
    <row r="952" ht="12.75" customHeight="1">
      <c r="A952" s="1"/>
      <c r="B952" s="55"/>
      <c r="C952" s="56"/>
      <c r="D952" s="56"/>
      <c r="E952" s="56"/>
      <c r="F952" s="57"/>
      <c r="G952" s="58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  <c r="AH952" s="57"/>
      <c r="AI952" s="57"/>
      <c r="AJ952" s="57"/>
      <c r="AK952" s="57"/>
      <c r="AL952" s="57"/>
      <c r="AM952" s="57"/>
      <c r="AN952" s="57"/>
      <c r="AO952" s="57"/>
      <c r="AP952" s="57"/>
      <c r="AQ952" s="57"/>
      <c r="AR952" s="57"/>
      <c r="AS952" s="57"/>
      <c r="AT952" s="57"/>
      <c r="AU952" s="57"/>
      <c r="AV952" s="57"/>
      <c r="AW952" s="57"/>
      <c r="AX952" s="57"/>
      <c r="AY952" s="57"/>
      <c r="AZ952" s="57"/>
      <c r="BA952" s="57"/>
      <c r="BB952" s="57"/>
      <c r="BC952" s="57"/>
      <c r="BD952" s="57"/>
      <c r="BE952" s="57"/>
      <c r="BF952" s="57"/>
      <c r="BG952" s="57"/>
      <c r="BH952" s="57"/>
      <c r="BI952" s="57"/>
      <c r="BJ952" s="57"/>
      <c r="BK952" s="57"/>
      <c r="BL952" s="58"/>
      <c r="BM952" s="59"/>
      <c r="BN952" s="60"/>
      <c r="BO952" s="61"/>
      <c r="BP952" s="61"/>
      <c r="BQ952" s="61"/>
      <c r="BR952" s="61"/>
    </row>
    <row r="953" ht="12.75" customHeight="1">
      <c r="A953" s="1"/>
      <c r="B953" s="55"/>
      <c r="C953" s="56"/>
      <c r="D953" s="56"/>
      <c r="E953" s="56"/>
      <c r="F953" s="57"/>
      <c r="G953" s="58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  <c r="AH953" s="57"/>
      <c r="AI953" s="57"/>
      <c r="AJ953" s="57"/>
      <c r="AK953" s="57"/>
      <c r="AL953" s="57"/>
      <c r="AM953" s="57"/>
      <c r="AN953" s="57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AZ953" s="57"/>
      <c r="BA953" s="57"/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  <c r="BL953" s="58"/>
      <c r="BM953" s="59"/>
      <c r="BN953" s="60"/>
      <c r="BO953" s="61"/>
      <c r="BP953" s="61"/>
      <c r="BQ953" s="61"/>
      <c r="BR953" s="61"/>
    </row>
    <row r="954" ht="12.75" customHeight="1">
      <c r="A954" s="1"/>
      <c r="B954" s="55"/>
      <c r="C954" s="56"/>
      <c r="D954" s="56"/>
      <c r="E954" s="56"/>
      <c r="F954" s="57"/>
      <c r="G954" s="58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  <c r="AH954" s="57"/>
      <c r="AI954" s="57"/>
      <c r="AJ954" s="57"/>
      <c r="AK954" s="57"/>
      <c r="AL954" s="57"/>
      <c r="AM954" s="57"/>
      <c r="AN954" s="57"/>
      <c r="AO954" s="57"/>
      <c r="AP954" s="57"/>
      <c r="AQ954" s="57"/>
      <c r="AR954" s="57"/>
      <c r="AS954" s="57"/>
      <c r="AT954" s="57"/>
      <c r="AU954" s="57"/>
      <c r="AV954" s="57"/>
      <c r="AW954" s="57"/>
      <c r="AX954" s="57"/>
      <c r="AY954" s="57"/>
      <c r="AZ954" s="57"/>
      <c r="BA954" s="57"/>
      <c r="BB954" s="57"/>
      <c r="BC954" s="57"/>
      <c r="BD954" s="57"/>
      <c r="BE954" s="57"/>
      <c r="BF954" s="57"/>
      <c r="BG954" s="57"/>
      <c r="BH954" s="57"/>
      <c r="BI954" s="57"/>
      <c r="BJ954" s="57"/>
      <c r="BK954" s="57"/>
      <c r="BL954" s="58"/>
      <c r="BM954" s="59"/>
      <c r="BN954" s="60"/>
      <c r="BO954" s="61"/>
      <c r="BP954" s="61"/>
      <c r="BQ954" s="61"/>
      <c r="BR954" s="61"/>
    </row>
    <row r="955" ht="12.75" customHeight="1">
      <c r="A955" s="1"/>
      <c r="B955" s="55"/>
      <c r="C955" s="56"/>
      <c r="D955" s="56"/>
      <c r="E955" s="56"/>
      <c r="F955" s="57"/>
      <c r="G955" s="58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  <c r="AH955" s="57"/>
      <c r="AI955" s="57"/>
      <c r="AJ955" s="57"/>
      <c r="AK955" s="57"/>
      <c r="AL955" s="57"/>
      <c r="AM955" s="57"/>
      <c r="AN955" s="57"/>
      <c r="AO955" s="57"/>
      <c r="AP955" s="57"/>
      <c r="AQ955" s="57"/>
      <c r="AR955" s="57"/>
      <c r="AS955" s="57"/>
      <c r="AT955" s="57"/>
      <c r="AU955" s="57"/>
      <c r="AV955" s="57"/>
      <c r="AW955" s="57"/>
      <c r="AX955" s="57"/>
      <c r="AY955" s="57"/>
      <c r="AZ955" s="57"/>
      <c r="BA955" s="57"/>
      <c r="BB955" s="57"/>
      <c r="BC955" s="57"/>
      <c r="BD955" s="57"/>
      <c r="BE955" s="57"/>
      <c r="BF955" s="57"/>
      <c r="BG955" s="57"/>
      <c r="BH955" s="57"/>
      <c r="BI955" s="57"/>
      <c r="BJ955" s="57"/>
      <c r="BK955" s="57"/>
      <c r="BL955" s="58"/>
      <c r="BM955" s="59"/>
      <c r="BN955" s="60"/>
      <c r="BO955" s="61"/>
      <c r="BP955" s="61"/>
      <c r="BQ955" s="61"/>
      <c r="BR955" s="61"/>
    </row>
    <row r="956" ht="12.75" customHeight="1">
      <c r="A956" s="1"/>
      <c r="B956" s="55"/>
      <c r="C956" s="56"/>
      <c r="D956" s="56"/>
      <c r="E956" s="56"/>
      <c r="F956" s="57"/>
      <c r="G956" s="58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  <c r="AH956" s="57"/>
      <c r="AI956" s="57"/>
      <c r="AJ956" s="57"/>
      <c r="AK956" s="57"/>
      <c r="AL956" s="57"/>
      <c r="AM956" s="57"/>
      <c r="AN956" s="57"/>
      <c r="AO956" s="57"/>
      <c r="AP956" s="57"/>
      <c r="AQ956" s="57"/>
      <c r="AR956" s="57"/>
      <c r="AS956" s="57"/>
      <c r="AT956" s="57"/>
      <c r="AU956" s="57"/>
      <c r="AV956" s="57"/>
      <c r="AW956" s="57"/>
      <c r="AX956" s="57"/>
      <c r="AY956" s="57"/>
      <c r="AZ956" s="57"/>
      <c r="BA956" s="57"/>
      <c r="BB956" s="57"/>
      <c r="BC956" s="57"/>
      <c r="BD956" s="57"/>
      <c r="BE956" s="57"/>
      <c r="BF956" s="57"/>
      <c r="BG956" s="57"/>
      <c r="BH956" s="57"/>
      <c r="BI956" s="57"/>
      <c r="BJ956" s="57"/>
      <c r="BK956" s="57"/>
      <c r="BL956" s="58"/>
      <c r="BM956" s="59"/>
      <c r="BN956" s="60"/>
      <c r="BO956" s="61"/>
      <c r="BP956" s="61"/>
      <c r="BQ956" s="61"/>
      <c r="BR956" s="61"/>
    </row>
    <row r="957" ht="12.75" customHeight="1">
      <c r="A957" s="1"/>
      <c r="B957" s="55"/>
      <c r="C957" s="56"/>
      <c r="D957" s="56"/>
      <c r="E957" s="56"/>
      <c r="F957" s="57"/>
      <c r="G957" s="58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  <c r="AH957" s="57"/>
      <c r="AI957" s="57"/>
      <c r="AJ957" s="57"/>
      <c r="AK957" s="57"/>
      <c r="AL957" s="57"/>
      <c r="AM957" s="57"/>
      <c r="AN957" s="57"/>
      <c r="AO957" s="57"/>
      <c r="AP957" s="57"/>
      <c r="AQ957" s="57"/>
      <c r="AR957" s="57"/>
      <c r="AS957" s="57"/>
      <c r="AT957" s="57"/>
      <c r="AU957" s="57"/>
      <c r="AV957" s="57"/>
      <c r="AW957" s="57"/>
      <c r="AX957" s="57"/>
      <c r="AY957" s="57"/>
      <c r="AZ957" s="57"/>
      <c r="BA957" s="57"/>
      <c r="BB957" s="57"/>
      <c r="BC957" s="57"/>
      <c r="BD957" s="57"/>
      <c r="BE957" s="57"/>
      <c r="BF957" s="57"/>
      <c r="BG957" s="57"/>
      <c r="BH957" s="57"/>
      <c r="BI957" s="57"/>
      <c r="BJ957" s="57"/>
      <c r="BK957" s="57"/>
      <c r="BL957" s="58"/>
      <c r="BM957" s="59"/>
      <c r="BN957" s="60"/>
      <c r="BO957" s="61"/>
      <c r="BP957" s="61"/>
      <c r="BQ957" s="61"/>
      <c r="BR957" s="61"/>
    </row>
    <row r="958" ht="12.75" customHeight="1">
      <c r="A958" s="1"/>
      <c r="B958" s="55"/>
      <c r="C958" s="56"/>
      <c r="D958" s="56"/>
      <c r="E958" s="56"/>
      <c r="F958" s="57"/>
      <c r="G958" s="58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  <c r="AH958" s="57"/>
      <c r="AI958" s="57"/>
      <c r="AJ958" s="57"/>
      <c r="AK958" s="57"/>
      <c r="AL958" s="57"/>
      <c r="AM958" s="57"/>
      <c r="AN958" s="57"/>
      <c r="AO958" s="57"/>
      <c r="AP958" s="57"/>
      <c r="AQ958" s="57"/>
      <c r="AR958" s="57"/>
      <c r="AS958" s="57"/>
      <c r="AT958" s="57"/>
      <c r="AU958" s="57"/>
      <c r="AV958" s="57"/>
      <c r="AW958" s="57"/>
      <c r="AX958" s="57"/>
      <c r="AY958" s="57"/>
      <c r="AZ958" s="57"/>
      <c r="BA958" s="57"/>
      <c r="BB958" s="57"/>
      <c r="BC958" s="57"/>
      <c r="BD958" s="57"/>
      <c r="BE958" s="57"/>
      <c r="BF958" s="57"/>
      <c r="BG958" s="57"/>
      <c r="BH958" s="57"/>
      <c r="BI958" s="57"/>
      <c r="BJ958" s="57"/>
      <c r="BK958" s="57"/>
      <c r="BL958" s="58"/>
      <c r="BM958" s="59"/>
      <c r="BN958" s="60"/>
      <c r="BO958" s="61"/>
      <c r="BP958" s="61"/>
      <c r="BQ958" s="61"/>
      <c r="BR958" s="61"/>
    </row>
    <row r="959" ht="12.75" customHeight="1">
      <c r="A959" s="1"/>
      <c r="B959" s="55"/>
      <c r="C959" s="56"/>
      <c r="D959" s="56"/>
      <c r="E959" s="56"/>
      <c r="F959" s="57"/>
      <c r="G959" s="58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  <c r="AH959" s="57"/>
      <c r="AI959" s="57"/>
      <c r="AJ959" s="57"/>
      <c r="AK959" s="57"/>
      <c r="AL959" s="57"/>
      <c r="AM959" s="57"/>
      <c r="AN959" s="57"/>
      <c r="AO959" s="57"/>
      <c r="AP959" s="57"/>
      <c r="AQ959" s="57"/>
      <c r="AR959" s="57"/>
      <c r="AS959" s="57"/>
      <c r="AT959" s="57"/>
      <c r="AU959" s="57"/>
      <c r="AV959" s="57"/>
      <c r="AW959" s="57"/>
      <c r="AX959" s="57"/>
      <c r="AY959" s="57"/>
      <c r="AZ959" s="57"/>
      <c r="BA959" s="57"/>
      <c r="BB959" s="57"/>
      <c r="BC959" s="57"/>
      <c r="BD959" s="57"/>
      <c r="BE959" s="57"/>
      <c r="BF959" s="57"/>
      <c r="BG959" s="57"/>
      <c r="BH959" s="57"/>
      <c r="BI959" s="57"/>
      <c r="BJ959" s="57"/>
      <c r="BK959" s="57"/>
      <c r="BL959" s="58"/>
      <c r="BM959" s="59"/>
      <c r="BN959" s="60"/>
      <c r="BO959" s="61"/>
      <c r="BP959" s="61"/>
      <c r="BQ959" s="61"/>
      <c r="BR959" s="61"/>
    </row>
    <row r="960" ht="12.75" customHeight="1">
      <c r="A960" s="1"/>
      <c r="B960" s="55"/>
      <c r="C960" s="56"/>
      <c r="D960" s="56"/>
      <c r="E960" s="56"/>
      <c r="F960" s="57"/>
      <c r="G960" s="58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  <c r="AH960" s="57"/>
      <c r="AI960" s="57"/>
      <c r="AJ960" s="57"/>
      <c r="AK960" s="57"/>
      <c r="AL960" s="57"/>
      <c r="AM960" s="57"/>
      <c r="AN960" s="57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AZ960" s="57"/>
      <c r="BA960" s="57"/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  <c r="BL960" s="58"/>
      <c r="BM960" s="59"/>
      <c r="BN960" s="60"/>
      <c r="BO960" s="61"/>
      <c r="BP960" s="61"/>
      <c r="BQ960" s="61"/>
      <c r="BR960" s="61"/>
    </row>
    <row r="961" ht="12.75" customHeight="1">
      <c r="A961" s="1"/>
      <c r="B961" s="55"/>
      <c r="C961" s="56"/>
      <c r="D961" s="56"/>
      <c r="E961" s="56"/>
      <c r="F961" s="57"/>
      <c r="G961" s="58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  <c r="AH961" s="57"/>
      <c r="AI961" s="57"/>
      <c r="AJ961" s="57"/>
      <c r="AK961" s="57"/>
      <c r="AL961" s="57"/>
      <c r="AM961" s="57"/>
      <c r="AN961" s="57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AZ961" s="57"/>
      <c r="BA961" s="57"/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  <c r="BL961" s="58"/>
      <c r="BM961" s="59"/>
      <c r="BN961" s="60"/>
      <c r="BO961" s="61"/>
      <c r="BP961" s="61"/>
      <c r="BQ961" s="61"/>
      <c r="BR961" s="61"/>
    </row>
    <row r="962" ht="12.75" customHeight="1">
      <c r="A962" s="1"/>
      <c r="B962" s="55"/>
      <c r="C962" s="56"/>
      <c r="D962" s="56"/>
      <c r="E962" s="56"/>
      <c r="F962" s="57"/>
      <c r="G962" s="58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  <c r="AH962" s="57"/>
      <c r="AI962" s="57"/>
      <c r="AJ962" s="57"/>
      <c r="AK962" s="57"/>
      <c r="AL962" s="57"/>
      <c r="AM962" s="57"/>
      <c r="AN962" s="57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57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8"/>
      <c r="BM962" s="59"/>
      <c r="BN962" s="60"/>
      <c r="BO962" s="61"/>
      <c r="BP962" s="61"/>
      <c r="BQ962" s="61"/>
      <c r="BR962" s="61"/>
    </row>
    <row r="963" ht="12.75" customHeight="1">
      <c r="A963" s="1"/>
      <c r="B963" s="55"/>
      <c r="C963" s="56"/>
      <c r="D963" s="56"/>
      <c r="E963" s="56"/>
      <c r="F963" s="57"/>
      <c r="G963" s="58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  <c r="AH963" s="57"/>
      <c r="AI963" s="57"/>
      <c r="AJ963" s="57"/>
      <c r="AK963" s="57"/>
      <c r="AL963" s="57"/>
      <c r="AM963" s="57"/>
      <c r="AN963" s="57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AZ963" s="57"/>
      <c r="BA963" s="57"/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  <c r="BL963" s="58"/>
      <c r="BM963" s="59"/>
      <c r="BN963" s="60"/>
      <c r="BO963" s="61"/>
      <c r="BP963" s="61"/>
      <c r="BQ963" s="61"/>
      <c r="BR963" s="61"/>
    </row>
    <row r="964" ht="12.75" customHeight="1">
      <c r="A964" s="1"/>
      <c r="B964" s="55"/>
      <c r="C964" s="56"/>
      <c r="D964" s="56"/>
      <c r="E964" s="56"/>
      <c r="F964" s="57"/>
      <c r="G964" s="58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  <c r="AH964" s="57"/>
      <c r="AI964" s="57"/>
      <c r="AJ964" s="57"/>
      <c r="AK964" s="57"/>
      <c r="AL964" s="57"/>
      <c r="AM964" s="57"/>
      <c r="AN964" s="57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AZ964" s="57"/>
      <c r="BA964" s="57"/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  <c r="BL964" s="58"/>
      <c r="BM964" s="59"/>
      <c r="BN964" s="60"/>
      <c r="BO964" s="61"/>
      <c r="BP964" s="61"/>
      <c r="BQ964" s="61"/>
      <c r="BR964" s="61"/>
    </row>
    <row r="965" ht="12.75" customHeight="1">
      <c r="A965" s="1"/>
      <c r="B965" s="55"/>
      <c r="C965" s="56"/>
      <c r="D965" s="56"/>
      <c r="E965" s="56"/>
      <c r="F965" s="57"/>
      <c r="G965" s="58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  <c r="AH965" s="57"/>
      <c r="AI965" s="57"/>
      <c r="AJ965" s="57"/>
      <c r="AK965" s="57"/>
      <c r="AL965" s="57"/>
      <c r="AM965" s="57"/>
      <c r="AN965" s="57"/>
      <c r="AO965" s="57"/>
      <c r="AP965" s="57"/>
      <c r="AQ965" s="57"/>
      <c r="AR965" s="57"/>
      <c r="AS965" s="57"/>
      <c r="AT965" s="57"/>
      <c r="AU965" s="57"/>
      <c r="AV965" s="57"/>
      <c r="AW965" s="57"/>
      <c r="AX965" s="57"/>
      <c r="AY965" s="57"/>
      <c r="AZ965" s="57"/>
      <c r="BA965" s="57"/>
      <c r="BB965" s="57"/>
      <c r="BC965" s="57"/>
      <c r="BD965" s="57"/>
      <c r="BE965" s="57"/>
      <c r="BF965" s="57"/>
      <c r="BG965" s="57"/>
      <c r="BH965" s="57"/>
      <c r="BI965" s="57"/>
      <c r="BJ965" s="57"/>
      <c r="BK965" s="57"/>
      <c r="BL965" s="58"/>
      <c r="BM965" s="59"/>
      <c r="BN965" s="60"/>
      <c r="BO965" s="61"/>
      <c r="BP965" s="61"/>
      <c r="BQ965" s="61"/>
      <c r="BR965" s="61"/>
    </row>
    <row r="966" ht="12.75" customHeight="1">
      <c r="A966" s="1"/>
      <c r="B966" s="55"/>
      <c r="C966" s="56"/>
      <c r="D966" s="56"/>
      <c r="E966" s="56"/>
      <c r="F966" s="57"/>
      <c r="G966" s="58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  <c r="AH966" s="57"/>
      <c r="AI966" s="57"/>
      <c r="AJ966" s="57"/>
      <c r="AK966" s="57"/>
      <c r="AL966" s="57"/>
      <c r="AM966" s="57"/>
      <c r="AN966" s="57"/>
      <c r="AO966" s="57"/>
      <c r="AP966" s="57"/>
      <c r="AQ966" s="57"/>
      <c r="AR966" s="57"/>
      <c r="AS966" s="57"/>
      <c r="AT966" s="57"/>
      <c r="AU966" s="57"/>
      <c r="AV966" s="57"/>
      <c r="AW966" s="57"/>
      <c r="AX966" s="57"/>
      <c r="AY966" s="57"/>
      <c r="AZ966" s="57"/>
      <c r="BA966" s="57"/>
      <c r="BB966" s="57"/>
      <c r="BC966" s="57"/>
      <c r="BD966" s="57"/>
      <c r="BE966" s="57"/>
      <c r="BF966" s="57"/>
      <c r="BG966" s="57"/>
      <c r="BH966" s="57"/>
      <c r="BI966" s="57"/>
      <c r="BJ966" s="57"/>
      <c r="BK966" s="57"/>
      <c r="BL966" s="58"/>
      <c r="BM966" s="59"/>
      <c r="BN966" s="60"/>
      <c r="BO966" s="61"/>
      <c r="BP966" s="61"/>
      <c r="BQ966" s="61"/>
      <c r="BR966" s="61"/>
    </row>
    <row r="967" ht="12.75" customHeight="1">
      <c r="A967" s="1"/>
      <c r="B967" s="55"/>
      <c r="C967" s="56"/>
      <c r="D967" s="56"/>
      <c r="E967" s="56"/>
      <c r="F967" s="57"/>
      <c r="G967" s="58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  <c r="AH967" s="57"/>
      <c r="AI967" s="57"/>
      <c r="AJ967" s="57"/>
      <c r="AK967" s="57"/>
      <c r="AL967" s="57"/>
      <c r="AM967" s="57"/>
      <c r="AN967" s="57"/>
      <c r="AO967" s="57"/>
      <c r="AP967" s="57"/>
      <c r="AQ967" s="57"/>
      <c r="AR967" s="57"/>
      <c r="AS967" s="57"/>
      <c r="AT967" s="57"/>
      <c r="AU967" s="57"/>
      <c r="AV967" s="57"/>
      <c r="AW967" s="57"/>
      <c r="AX967" s="57"/>
      <c r="AY967" s="57"/>
      <c r="AZ967" s="57"/>
      <c r="BA967" s="57"/>
      <c r="BB967" s="57"/>
      <c r="BC967" s="57"/>
      <c r="BD967" s="57"/>
      <c r="BE967" s="57"/>
      <c r="BF967" s="57"/>
      <c r="BG967" s="57"/>
      <c r="BH967" s="57"/>
      <c r="BI967" s="57"/>
      <c r="BJ967" s="57"/>
      <c r="BK967" s="57"/>
      <c r="BL967" s="58"/>
      <c r="BM967" s="59"/>
      <c r="BN967" s="60"/>
      <c r="BO967" s="61"/>
      <c r="BP967" s="61"/>
      <c r="BQ967" s="61"/>
      <c r="BR967" s="61"/>
    </row>
    <row r="968" ht="12.75" customHeight="1">
      <c r="A968" s="1"/>
      <c r="B968" s="55"/>
      <c r="C968" s="56"/>
      <c r="D968" s="56"/>
      <c r="E968" s="56"/>
      <c r="F968" s="57"/>
      <c r="G968" s="58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  <c r="AH968" s="57"/>
      <c r="AI968" s="57"/>
      <c r="AJ968" s="57"/>
      <c r="AK968" s="57"/>
      <c r="AL968" s="57"/>
      <c r="AM968" s="57"/>
      <c r="AN968" s="57"/>
      <c r="AO968" s="57"/>
      <c r="AP968" s="57"/>
      <c r="AQ968" s="57"/>
      <c r="AR968" s="57"/>
      <c r="AS968" s="57"/>
      <c r="AT968" s="57"/>
      <c r="AU968" s="57"/>
      <c r="AV968" s="57"/>
      <c r="AW968" s="57"/>
      <c r="AX968" s="57"/>
      <c r="AY968" s="57"/>
      <c r="AZ968" s="57"/>
      <c r="BA968" s="57"/>
      <c r="BB968" s="57"/>
      <c r="BC968" s="57"/>
      <c r="BD968" s="57"/>
      <c r="BE968" s="57"/>
      <c r="BF968" s="57"/>
      <c r="BG968" s="57"/>
      <c r="BH968" s="57"/>
      <c r="BI968" s="57"/>
      <c r="BJ968" s="57"/>
      <c r="BK968" s="57"/>
      <c r="BL968" s="58"/>
      <c r="BM968" s="59"/>
      <c r="BN968" s="60"/>
      <c r="BO968" s="61"/>
      <c r="BP968" s="61"/>
      <c r="BQ968" s="61"/>
      <c r="BR968" s="61"/>
    </row>
    <row r="969" ht="12.75" customHeight="1">
      <c r="A969" s="1"/>
      <c r="B969" s="55"/>
      <c r="C969" s="56"/>
      <c r="D969" s="56"/>
      <c r="E969" s="56"/>
      <c r="F969" s="57"/>
      <c r="G969" s="58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  <c r="AH969" s="57"/>
      <c r="AI969" s="57"/>
      <c r="AJ969" s="57"/>
      <c r="AK969" s="57"/>
      <c r="AL969" s="57"/>
      <c r="AM969" s="57"/>
      <c r="AN969" s="57"/>
      <c r="AO969" s="57"/>
      <c r="AP969" s="57"/>
      <c r="AQ969" s="57"/>
      <c r="AR969" s="57"/>
      <c r="AS969" s="57"/>
      <c r="AT969" s="57"/>
      <c r="AU969" s="57"/>
      <c r="AV969" s="57"/>
      <c r="AW969" s="57"/>
      <c r="AX969" s="57"/>
      <c r="AY969" s="57"/>
      <c r="AZ969" s="57"/>
      <c r="BA969" s="57"/>
      <c r="BB969" s="57"/>
      <c r="BC969" s="57"/>
      <c r="BD969" s="57"/>
      <c r="BE969" s="57"/>
      <c r="BF969" s="57"/>
      <c r="BG969" s="57"/>
      <c r="BH969" s="57"/>
      <c r="BI969" s="57"/>
      <c r="BJ969" s="57"/>
      <c r="BK969" s="57"/>
      <c r="BL969" s="58"/>
      <c r="BM969" s="59"/>
      <c r="BN969" s="60"/>
      <c r="BO969" s="61"/>
      <c r="BP969" s="61"/>
      <c r="BQ969" s="61"/>
      <c r="BR969" s="61"/>
    </row>
    <row r="970" ht="12.75" customHeight="1">
      <c r="A970" s="1"/>
      <c r="B970" s="55"/>
      <c r="C970" s="56"/>
      <c r="D970" s="56"/>
      <c r="E970" s="56"/>
      <c r="F970" s="57"/>
      <c r="G970" s="58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  <c r="AH970" s="57"/>
      <c r="AI970" s="57"/>
      <c r="AJ970" s="57"/>
      <c r="AK970" s="57"/>
      <c r="AL970" s="57"/>
      <c r="AM970" s="57"/>
      <c r="AN970" s="57"/>
      <c r="AO970" s="57"/>
      <c r="AP970" s="57"/>
      <c r="AQ970" s="57"/>
      <c r="AR970" s="57"/>
      <c r="AS970" s="57"/>
      <c r="AT970" s="57"/>
      <c r="AU970" s="57"/>
      <c r="AV970" s="57"/>
      <c r="AW970" s="57"/>
      <c r="AX970" s="57"/>
      <c r="AY970" s="57"/>
      <c r="AZ970" s="57"/>
      <c r="BA970" s="57"/>
      <c r="BB970" s="57"/>
      <c r="BC970" s="57"/>
      <c r="BD970" s="57"/>
      <c r="BE970" s="57"/>
      <c r="BF970" s="57"/>
      <c r="BG970" s="57"/>
      <c r="BH970" s="57"/>
      <c r="BI970" s="57"/>
      <c r="BJ970" s="57"/>
      <c r="BK970" s="57"/>
      <c r="BL970" s="58"/>
      <c r="BM970" s="59"/>
      <c r="BN970" s="60"/>
      <c r="BO970" s="61"/>
      <c r="BP970" s="61"/>
      <c r="BQ970" s="61"/>
      <c r="BR970" s="61"/>
    </row>
    <row r="971" ht="12.75" customHeight="1">
      <c r="A971" s="1"/>
      <c r="B971" s="55"/>
      <c r="C971" s="56"/>
      <c r="D971" s="56"/>
      <c r="E971" s="56"/>
      <c r="F971" s="57"/>
      <c r="G971" s="58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  <c r="AH971" s="57"/>
      <c r="AI971" s="57"/>
      <c r="AJ971" s="57"/>
      <c r="AK971" s="57"/>
      <c r="AL971" s="57"/>
      <c r="AM971" s="57"/>
      <c r="AN971" s="57"/>
      <c r="AO971" s="57"/>
      <c r="AP971" s="57"/>
      <c r="AQ971" s="57"/>
      <c r="AR971" s="57"/>
      <c r="AS971" s="57"/>
      <c r="AT971" s="57"/>
      <c r="AU971" s="57"/>
      <c r="AV971" s="57"/>
      <c r="AW971" s="57"/>
      <c r="AX971" s="57"/>
      <c r="AY971" s="57"/>
      <c r="AZ971" s="57"/>
      <c r="BA971" s="57"/>
      <c r="BB971" s="57"/>
      <c r="BC971" s="57"/>
      <c r="BD971" s="57"/>
      <c r="BE971" s="57"/>
      <c r="BF971" s="57"/>
      <c r="BG971" s="57"/>
      <c r="BH971" s="57"/>
      <c r="BI971" s="57"/>
      <c r="BJ971" s="57"/>
      <c r="BK971" s="57"/>
      <c r="BL971" s="58"/>
      <c r="BM971" s="59"/>
      <c r="BN971" s="60"/>
      <c r="BO971" s="61"/>
      <c r="BP971" s="61"/>
      <c r="BQ971" s="61"/>
      <c r="BR971" s="61"/>
    </row>
    <row r="972" ht="12.75" customHeight="1">
      <c r="A972" s="1"/>
      <c r="B972" s="55"/>
      <c r="C972" s="56"/>
      <c r="D972" s="56"/>
      <c r="E972" s="56"/>
      <c r="F972" s="57"/>
      <c r="G972" s="58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  <c r="AH972" s="57"/>
      <c r="AI972" s="57"/>
      <c r="AJ972" s="57"/>
      <c r="AK972" s="57"/>
      <c r="AL972" s="57"/>
      <c r="AM972" s="57"/>
      <c r="AN972" s="57"/>
      <c r="AO972" s="57"/>
      <c r="AP972" s="57"/>
      <c r="AQ972" s="57"/>
      <c r="AR972" s="57"/>
      <c r="AS972" s="57"/>
      <c r="AT972" s="57"/>
      <c r="AU972" s="57"/>
      <c r="AV972" s="57"/>
      <c r="AW972" s="57"/>
      <c r="AX972" s="57"/>
      <c r="AY972" s="57"/>
      <c r="AZ972" s="57"/>
      <c r="BA972" s="57"/>
      <c r="BB972" s="57"/>
      <c r="BC972" s="57"/>
      <c r="BD972" s="57"/>
      <c r="BE972" s="57"/>
      <c r="BF972" s="57"/>
      <c r="BG972" s="57"/>
      <c r="BH972" s="57"/>
      <c r="BI972" s="57"/>
      <c r="BJ972" s="57"/>
      <c r="BK972" s="57"/>
      <c r="BL972" s="58"/>
      <c r="BM972" s="59"/>
      <c r="BN972" s="60"/>
      <c r="BO972" s="61"/>
      <c r="BP972" s="61"/>
      <c r="BQ972" s="61"/>
      <c r="BR972" s="61"/>
    </row>
    <row r="973" ht="12.75" customHeight="1">
      <c r="A973" s="1"/>
      <c r="B973" s="55"/>
      <c r="C973" s="56"/>
      <c r="D973" s="56"/>
      <c r="E973" s="56"/>
      <c r="F973" s="57"/>
      <c r="G973" s="58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  <c r="AH973" s="57"/>
      <c r="AI973" s="57"/>
      <c r="AJ973" s="57"/>
      <c r="AK973" s="57"/>
      <c r="AL973" s="57"/>
      <c r="AM973" s="57"/>
      <c r="AN973" s="57"/>
      <c r="AO973" s="57"/>
      <c r="AP973" s="57"/>
      <c r="AQ973" s="57"/>
      <c r="AR973" s="57"/>
      <c r="AS973" s="57"/>
      <c r="AT973" s="57"/>
      <c r="AU973" s="57"/>
      <c r="AV973" s="57"/>
      <c r="AW973" s="57"/>
      <c r="AX973" s="57"/>
      <c r="AY973" s="57"/>
      <c r="AZ973" s="57"/>
      <c r="BA973" s="57"/>
      <c r="BB973" s="57"/>
      <c r="BC973" s="57"/>
      <c r="BD973" s="57"/>
      <c r="BE973" s="57"/>
      <c r="BF973" s="57"/>
      <c r="BG973" s="57"/>
      <c r="BH973" s="57"/>
      <c r="BI973" s="57"/>
      <c r="BJ973" s="57"/>
      <c r="BK973" s="57"/>
      <c r="BL973" s="58"/>
      <c r="BM973" s="59"/>
      <c r="BN973" s="60"/>
      <c r="BO973" s="61"/>
      <c r="BP973" s="61"/>
      <c r="BQ973" s="61"/>
      <c r="BR973" s="61"/>
    </row>
    <row r="974" ht="12.75" customHeight="1">
      <c r="A974" s="1"/>
      <c r="B974" s="55"/>
      <c r="C974" s="56"/>
      <c r="D974" s="56"/>
      <c r="E974" s="56"/>
      <c r="F974" s="57"/>
      <c r="G974" s="58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  <c r="AH974" s="57"/>
      <c r="AI974" s="57"/>
      <c r="AJ974" s="57"/>
      <c r="AK974" s="57"/>
      <c r="AL974" s="57"/>
      <c r="AM974" s="57"/>
      <c r="AN974" s="57"/>
      <c r="AO974" s="57"/>
      <c r="AP974" s="57"/>
      <c r="AQ974" s="57"/>
      <c r="AR974" s="57"/>
      <c r="AS974" s="57"/>
      <c r="AT974" s="57"/>
      <c r="AU974" s="57"/>
      <c r="AV974" s="57"/>
      <c r="AW974" s="57"/>
      <c r="AX974" s="57"/>
      <c r="AY974" s="57"/>
      <c r="AZ974" s="57"/>
      <c r="BA974" s="57"/>
      <c r="BB974" s="57"/>
      <c r="BC974" s="57"/>
      <c r="BD974" s="57"/>
      <c r="BE974" s="57"/>
      <c r="BF974" s="57"/>
      <c r="BG974" s="57"/>
      <c r="BH974" s="57"/>
      <c r="BI974" s="57"/>
      <c r="BJ974" s="57"/>
      <c r="BK974" s="57"/>
      <c r="BL974" s="58"/>
      <c r="BM974" s="59"/>
      <c r="BN974" s="60"/>
      <c r="BO974" s="61"/>
      <c r="BP974" s="61"/>
      <c r="BQ974" s="61"/>
      <c r="BR974" s="61"/>
    </row>
    <row r="975" ht="12.75" customHeight="1">
      <c r="A975" s="1"/>
      <c r="B975" s="55"/>
      <c r="C975" s="56"/>
      <c r="D975" s="56"/>
      <c r="E975" s="56"/>
      <c r="F975" s="57"/>
      <c r="G975" s="58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  <c r="AH975" s="57"/>
      <c r="AI975" s="57"/>
      <c r="AJ975" s="57"/>
      <c r="AK975" s="57"/>
      <c r="AL975" s="57"/>
      <c r="AM975" s="57"/>
      <c r="AN975" s="57"/>
      <c r="AO975" s="57"/>
      <c r="AP975" s="57"/>
      <c r="AQ975" s="57"/>
      <c r="AR975" s="57"/>
      <c r="AS975" s="57"/>
      <c r="AT975" s="57"/>
      <c r="AU975" s="57"/>
      <c r="AV975" s="57"/>
      <c r="AW975" s="57"/>
      <c r="AX975" s="57"/>
      <c r="AY975" s="57"/>
      <c r="AZ975" s="57"/>
      <c r="BA975" s="57"/>
      <c r="BB975" s="57"/>
      <c r="BC975" s="57"/>
      <c r="BD975" s="57"/>
      <c r="BE975" s="57"/>
      <c r="BF975" s="57"/>
      <c r="BG975" s="57"/>
      <c r="BH975" s="57"/>
      <c r="BI975" s="57"/>
      <c r="BJ975" s="57"/>
      <c r="BK975" s="57"/>
      <c r="BL975" s="58"/>
      <c r="BM975" s="59"/>
      <c r="BN975" s="60"/>
      <c r="BO975" s="61"/>
      <c r="BP975" s="61"/>
      <c r="BQ975" s="61"/>
      <c r="BR975" s="61"/>
    </row>
    <row r="976" ht="12.75" customHeight="1">
      <c r="A976" s="1"/>
      <c r="B976" s="55"/>
      <c r="C976" s="56"/>
      <c r="D976" s="56"/>
      <c r="E976" s="56"/>
      <c r="F976" s="57"/>
      <c r="G976" s="58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  <c r="AH976" s="57"/>
      <c r="AI976" s="57"/>
      <c r="AJ976" s="57"/>
      <c r="AK976" s="57"/>
      <c r="AL976" s="57"/>
      <c r="AM976" s="57"/>
      <c r="AN976" s="57"/>
      <c r="AO976" s="57"/>
      <c r="AP976" s="57"/>
      <c r="AQ976" s="57"/>
      <c r="AR976" s="57"/>
      <c r="AS976" s="57"/>
      <c r="AT976" s="57"/>
      <c r="AU976" s="57"/>
      <c r="AV976" s="57"/>
      <c r="AW976" s="57"/>
      <c r="AX976" s="57"/>
      <c r="AY976" s="57"/>
      <c r="AZ976" s="57"/>
      <c r="BA976" s="57"/>
      <c r="BB976" s="57"/>
      <c r="BC976" s="57"/>
      <c r="BD976" s="57"/>
      <c r="BE976" s="57"/>
      <c r="BF976" s="57"/>
      <c r="BG976" s="57"/>
      <c r="BH976" s="57"/>
      <c r="BI976" s="57"/>
      <c r="BJ976" s="57"/>
      <c r="BK976" s="57"/>
      <c r="BL976" s="58"/>
      <c r="BM976" s="59"/>
      <c r="BN976" s="60"/>
      <c r="BO976" s="61"/>
      <c r="BP976" s="61"/>
      <c r="BQ976" s="61"/>
      <c r="BR976" s="61"/>
    </row>
    <row r="977" ht="12.75" customHeight="1">
      <c r="A977" s="1"/>
      <c r="B977" s="55"/>
      <c r="C977" s="56"/>
      <c r="D977" s="56"/>
      <c r="E977" s="56"/>
      <c r="F977" s="57"/>
      <c r="G977" s="58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  <c r="AH977" s="57"/>
      <c r="AI977" s="57"/>
      <c r="AJ977" s="57"/>
      <c r="AK977" s="57"/>
      <c r="AL977" s="57"/>
      <c r="AM977" s="57"/>
      <c r="AN977" s="57"/>
      <c r="AO977" s="57"/>
      <c r="AP977" s="57"/>
      <c r="AQ977" s="57"/>
      <c r="AR977" s="57"/>
      <c r="AS977" s="57"/>
      <c r="AT977" s="57"/>
      <c r="AU977" s="57"/>
      <c r="AV977" s="57"/>
      <c r="AW977" s="57"/>
      <c r="AX977" s="57"/>
      <c r="AY977" s="57"/>
      <c r="AZ977" s="57"/>
      <c r="BA977" s="57"/>
      <c r="BB977" s="57"/>
      <c r="BC977" s="57"/>
      <c r="BD977" s="57"/>
      <c r="BE977" s="57"/>
      <c r="BF977" s="57"/>
      <c r="BG977" s="57"/>
      <c r="BH977" s="57"/>
      <c r="BI977" s="57"/>
      <c r="BJ977" s="57"/>
      <c r="BK977" s="57"/>
      <c r="BL977" s="58"/>
      <c r="BM977" s="59"/>
      <c r="BN977" s="60"/>
      <c r="BO977" s="61"/>
      <c r="BP977" s="61"/>
      <c r="BQ977" s="61"/>
      <c r="BR977" s="61"/>
    </row>
    <row r="978" ht="12.75" customHeight="1">
      <c r="A978" s="1"/>
      <c r="B978" s="55"/>
      <c r="C978" s="56"/>
      <c r="D978" s="56"/>
      <c r="E978" s="56"/>
      <c r="F978" s="57"/>
      <c r="G978" s="58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  <c r="AH978" s="57"/>
      <c r="AI978" s="57"/>
      <c r="AJ978" s="57"/>
      <c r="AK978" s="57"/>
      <c r="AL978" s="57"/>
      <c r="AM978" s="57"/>
      <c r="AN978" s="57"/>
      <c r="AO978" s="57"/>
      <c r="AP978" s="57"/>
      <c r="AQ978" s="57"/>
      <c r="AR978" s="57"/>
      <c r="AS978" s="57"/>
      <c r="AT978" s="57"/>
      <c r="AU978" s="57"/>
      <c r="AV978" s="57"/>
      <c r="AW978" s="57"/>
      <c r="AX978" s="57"/>
      <c r="AY978" s="57"/>
      <c r="AZ978" s="57"/>
      <c r="BA978" s="57"/>
      <c r="BB978" s="57"/>
      <c r="BC978" s="57"/>
      <c r="BD978" s="57"/>
      <c r="BE978" s="57"/>
      <c r="BF978" s="57"/>
      <c r="BG978" s="57"/>
      <c r="BH978" s="57"/>
      <c r="BI978" s="57"/>
      <c r="BJ978" s="57"/>
      <c r="BK978" s="57"/>
      <c r="BL978" s="58"/>
      <c r="BM978" s="59"/>
      <c r="BN978" s="60"/>
      <c r="BO978" s="61"/>
      <c r="BP978" s="61"/>
      <c r="BQ978" s="61"/>
      <c r="BR978" s="61"/>
    </row>
    <row r="979" ht="12.75" customHeight="1">
      <c r="A979" s="1"/>
      <c r="B979" s="55"/>
      <c r="C979" s="56"/>
      <c r="D979" s="56"/>
      <c r="E979" s="56"/>
      <c r="F979" s="57"/>
      <c r="G979" s="58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  <c r="AH979" s="57"/>
      <c r="AI979" s="57"/>
      <c r="AJ979" s="57"/>
      <c r="AK979" s="57"/>
      <c r="AL979" s="57"/>
      <c r="AM979" s="57"/>
      <c r="AN979" s="57"/>
      <c r="AO979" s="57"/>
      <c r="AP979" s="57"/>
      <c r="AQ979" s="57"/>
      <c r="AR979" s="57"/>
      <c r="AS979" s="57"/>
      <c r="AT979" s="57"/>
      <c r="AU979" s="57"/>
      <c r="AV979" s="57"/>
      <c r="AW979" s="57"/>
      <c r="AX979" s="57"/>
      <c r="AY979" s="57"/>
      <c r="AZ979" s="57"/>
      <c r="BA979" s="57"/>
      <c r="BB979" s="57"/>
      <c r="BC979" s="57"/>
      <c r="BD979" s="57"/>
      <c r="BE979" s="57"/>
      <c r="BF979" s="57"/>
      <c r="BG979" s="57"/>
      <c r="BH979" s="57"/>
      <c r="BI979" s="57"/>
      <c r="BJ979" s="57"/>
      <c r="BK979" s="57"/>
      <c r="BL979" s="58"/>
      <c r="BM979" s="59"/>
      <c r="BN979" s="60"/>
      <c r="BO979" s="61"/>
      <c r="BP979" s="61"/>
      <c r="BQ979" s="61"/>
      <c r="BR979" s="61"/>
    </row>
    <row r="980" ht="12.75" customHeight="1">
      <c r="A980" s="1"/>
      <c r="B980" s="55"/>
      <c r="C980" s="56"/>
      <c r="D980" s="56"/>
      <c r="E980" s="56"/>
      <c r="F980" s="57"/>
      <c r="G980" s="58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  <c r="AH980" s="57"/>
      <c r="AI980" s="57"/>
      <c r="AJ980" s="57"/>
      <c r="AK980" s="57"/>
      <c r="AL980" s="57"/>
      <c r="AM980" s="57"/>
      <c r="AN980" s="57"/>
      <c r="AO980" s="57"/>
      <c r="AP980" s="57"/>
      <c r="AQ980" s="57"/>
      <c r="AR980" s="57"/>
      <c r="AS980" s="57"/>
      <c r="AT980" s="57"/>
      <c r="AU980" s="57"/>
      <c r="AV980" s="57"/>
      <c r="AW980" s="57"/>
      <c r="AX980" s="57"/>
      <c r="AY980" s="57"/>
      <c r="AZ980" s="57"/>
      <c r="BA980" s="57"/>
      <c r="BB980" s="57"/>
      <c r="BC980" s="57"/>
      <c r="BD980" s="57"/>
      <c r="BE980" s="57"/>
      <c r="BF980" s="57"/>
      <c r="BG980" s="57"/>
      <c r="BH980" s="57"/>
      <c r="BI980" s="57"/>
      <c r="BJ980" s="57"/>
      <c r="BK980" s="57"/>
      <c r="BL980" s="58"/>
      <c r="BM980" s="59"/>
      <c r="BN980" s="60"/>
      <c r="BO980" s="61"/>
      <c r="BP980" s="61"/>
      <c r="BQ980" s="61"/>
      <c r="BR980" s="61"/>
    </row>
    <row r="981" ht="12.75" customHeight="1">
      <c r="A981" s="1"/>
      <c r="B981" s="55"/>
      <c r="C981" s="56"/>
      <c r="D981" s="56"/>
      <c r="E981" s="56"/>
      <c r="F981" s="57"/>
      <c r="G981" s="58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  <c r="AH981" s="57"/>
      <c r="AI981" s="57"/>
      <c r="AJ981" s="57"/>
      <c r="AK981" s="57"/>
      <c r="AL981" s="57"/>
      <c r="AM981" s="57"/>
      <c r="AN981" s="57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AZ981" s="57"/>
      <c r="BA981" s="57"/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  <c r="BL981" s="58"/>
      <c r="BM981" s="59"/>
      <c r="BN981" s="60"/>
      <c r="BO981" s="61"/>
      <c r="BP981" s="61"/>
      <c r="BQ981" s="61"/>
      <c r="BR981" s="61"/>
    </row>
    <row r="982" ht="12.75" customHeight="1">
      <c r="A982" s="1"/>
      <c r="B982" s="55"/>
      <c r="C982" s="56"/>
      <c r="D982" s="56"/>
      <c r="E982" s="56"/>
      <c r="F982" s="57"/>
      <c r="G982" s="58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  <c r="AH982" s="57"/>
      <c r="AI982" s="57"/>
      <c r="AJ982" s="57"/>
      <c r="AK982" s="57"/>
      <c r="AL982" s="57"/>
      <c r="AM982" s="57"/>
      <c r="AN982" s="57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AZ982" s="57"/>
      <c r="BA982" s="57"/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  <c r="BL982" s="58"/>
      <c r="BM982" s="59"/>
      <c r="BN982" s="60"/>
      <c r="BO982" s="61"/>
      <c r="BP982" s="61"/>
      <c r="BQ982" s="61"/>
      <c r="BR982" s="61"/>
    </row>
    <row r="983" ht="12.75" customHeight="1">
      <c r="A983" s="1"/>
      <c r="B983" s="55"/>
      <c r="C983" s="56"/>
      <c r="D983" s="56"/>
      <c r="E983" s="56"/>
      <c r="F983" s="57"/>
      <c r="G983" s="58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  <c r="AH983" s="57"/>
      <c r="AI983" s="57"/>
      <c r="AJ983" s="57"/>
      <c r="AK983" s="57"/>
      <c r="AL983" s="57"/>
      <c r="AM983" s="57"/>
      <c r="AN983" s="57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57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8"/>
      <c r="BM983" s="59"/>
      <c r="BN983" s="60"/>
      <c r="BO983" s="61"/>
      <c r="BP983" s="61"/>
      <c r="BQ983" s="61"/>
      <c r="BR983" s="61"/>
    </row>
    <row r="984" ht="12.75" customHeight="1">
      <c r="A984" s="1"/>
      <c r="B984" s="55"/>
      <c r="C984" s="56"/>
      <c r="D984" s="56"/>
      <c r="E984" s="56"/>
      <c r="F984" s="57"/>
      <c r="G984" s="58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  <c r="AH984" s="57"/>
      <c r="AI984" s="57"/>
      <c r="AJ984" s="57"/>
      <c r="AK984" s="57"/>
      <c r="AL984" s="57"/>
      <c r="AM984" s="57"/>
      <c r="AN984" s="57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57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8"/>
      <c r="BM984" s="59"/>
      <c r="BN984" s="60"/>
      <c r="BO984" s="61"/>
      <c r="BP984" s="61"/>
      <c r="BQ984" s="61"/>
      <c r="BR984" s="61"/>
    </row>
    <row r="985" ht="12.75" customHeight="1">
      <c r="A985" s="1"/>
      <c r="B985" s="55"/>
      <c r="C985" s="56"/>
      <c r="D985" s="56"/>
      <c r="E985" s="56"/>
      <c r="F985" s="57"/>
      <c r="G985" s="58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  <c r="AH985" s="57"/>
      <c r="AI985" s="57"/>
      <c r="AJ985" s="57"/>
      <c r="AK985" s="57"/>
      <c r="AL985" s="57"/>
      <c r="AM985" s="57"/>
      <c r="AN985" s="57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AZ985" s="57"/>
      <c r="BA985" s="57"/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  <c r="BL985" s="58"/>
      <c r="BM985" s="59"/>
      <c r="BN985" s="60"/>
      <c r="BO985" s="61"/>
      <c r="BP985" s="61"/>
      <c r="BQ985" s="61"/>
      <c r="BR985" s="61"/>
    </row>
    <row r="986" ht="12.75" customHeight="1">
      <c r="A986" s="1"/>
      <c r="B986" s="55"/>
      <c r="C986" s="56"/>
      <c r="D986" s="56"/>
      <c r="E986" s="56"/>
      <c r="F986" s="57"/>
      <c r="G986" s="58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  <c r="AH986" s="57"/>
      <c r="AI986" s="57"/>
      <c r="AJ986" s="57"/>
      <c r="AK986" s="57"/>
      <c r="AL986" s="57"/>
      <c r="AM986" s="57"/>
      <c r="AN986" s="57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AZ986" s="57"/>
      <c r="BA986" s="57"/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  <c r="BL986" s="58"/>
      <c r="BM986" s="59"/>
      <c r="BN986" s="60"/>
      <c r="BO986" s="61"/>
      <c r="BP986" s="61"/>
      <c r="BQ986" s="61"/>
      <c r="BR986" s="61"/>
    </row>
    <row r="987" ht="12.75" customHeight="1">
      <c r="A987" s="1"/>
      <c r="B987" s="55"/>
      <c r="C987" s="56"/>
      <c r="D987" s="56"/>
      <c r="E987" s="56"/>
      <c r="F987" s="57"/>
      <c r="G987" s="58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  <c r="AH987" s="57"/>
      <c r="AI987" s="57"/>
      <c r="AJ987" s="57"/>
      <c r="AK987" s="57"/>
      <c r="AL987" s="57"/>
      <c r="AM987" s="57"/>
      <c r="AN987" s="57"/>
      <c r="AO987" s="57"/>
      <c r="AP987" s="57"/>
      <c r="AQ987" s="57"/>
      <c r="AR987" s="57"/>
      <c r="AS987" s="57"/>
      <c r="AT987" s="57"/>
      <c r="AU987" s="57"/>
      <c r="AV987" s="57"/>
      <c r="AW987" s="57"/>
      <c r="AX987" s="57"/>
      <c r="AY987" s="57"/>
      <c r="AZ987" s="57"/>
      <c r="BA987" s="57"/>
      <c r="BB987" s="57"/>
      <c r="BC987" s="57"/>
      <c r="BD987" s="57"/>
      <c r="BE987" s="57"/>
      <c r="BF987" s="57"/>
      <c r="BG987" s="57"/>
      <c r="BH987" s="57"/>
      <c r="BI987" s="57"/>
      <c r="BJ987" s="57"/>
      <c r="BK987" s="57"/>
      <c r="BL987" s="58"/>
      <c r="BM987" s="59"/>
      <c r="BN987" s="60"/>
      <c r="BO987" s="61"/>
      <c r="BP987" s="61"/>
      <c r="BQ987" s="61"/>
      <c r="BR987" s="61"/>
    </row>
    <row r="988" ht="12.75" customHeight="1">
      <c r="A988" s="1"/>
      <c r="B988" s="55"/>
      <c r="C988" s="56"/>
      <c r="D988" s="56"/>
      <c r="E988" s="56"/>
      <c r="F988" s="57"/>
      <c r="G988" s="58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  <c r="AH988" s="57"/>
      <c r="AI988" s="57"/>
      <c r="AJ988" s="57"/>
      <c r="AK988" s="57"/>
      <c r="AL988" s="57"/>
      <c r="AM988" s="57"/>
      <c r="AN988" s="57"/>
      <c r="AO988" s="57"/>
      <c r="AP988" s="57"/>
      <c r="AQ988" s="57"/>
      <c r="AR988" s="57"/>
      <c r="AS988" s="57"/>
      <c r="AT988" s="57"/>
      <c r="AU988" s="57"/>
      <c r="AV988" s="57"/>
      <c r="AW988" s="57"/>
      <c r="AX988" s="57"/>
      <c r="AY988" s="57"/>
      <c r="AZ988" s="57"/>
      <c r="BA988" s="57"/>
      <c r="BB988" s="57"/>
      <c r="BC988" s="57"/>
      <c r="BD988" s="57"/>
      <c r="BE988" s="57"/>
      <c r="BF988" s="57"/>
      <c r="BG988" s="57"/>
      <c r="BH988" s="57"/>
      <c r="BI988" s="57"/>
      <c r="BJ988" s="57"/>
      <c r="BK988" s="57"/>
      <c r="BL988" s="58"/>
      <c r="BM988" s="59"/>
      <c r="BN988" s="60"/>
      <c r="BO988" s="61"/>
      <c r="BP988" s="61"/>
      <c r="BQ988" s="61"/>
      <c r="BR988" s="61"/>
    </row>
    <row r="989" ht="12.75" customHeight="1">
      <c r="A989" s="1"/>
      <c r="B989" s="55"/>
      <c r="C989" s="56"/>
      <c r="D989" s="56"/>
      <c r="E989" s="56"/>
      <c r="F989" s="57"/>
      <c r="G989" s="58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  <c r="AH989" s="57"/>
      <c r="AI989" s="57"/>
      <c r="AJ989" s="57"/>
      <c r="AK989" s="57"/>
      <c r="AL989" s="57"/>
      <c r="AM989" s="57"/>
      <c r="AN989" s="57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AZ989" s="57"/>
      <c r="BA989" s="57"/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  <c r="BL989" s="58"/>
      <c r="BM989" s="59"/>
      <c r="BN989" s="60"/>
      <c r="BO989" s="61"/>
      <c r="BP989" s="61"/>
      <c r="BQ989" s="61"/>
      <c r="BR989" s="61"/>
    </row>
    <row r="990" ht="12.75" customHeight="1">
      <c r="A990" s="1"/>
      <c r="B990" s="55"/>
      <c r="C990" s="56"/>
      <c r="D990" s="56"/>
      <c r="E990" s="56"/>
      <c r="F990" s="57"/>
      <c r="G990" s="58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  <c r="AH990" s="57"/>
      <c r="AI990" s="57"/>
      <c r="AJ990" s="57"/>
      <c r="AK990" s="57"/>
      <c r="AL990" s="57"/>
      <c r="AM990" s="57"/>
      <c r="AN990" s="57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AZ990" s="57"/>
      <c r="BA990" s="57"/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  <c r="BL990" s="58"/>
      <c r="BM990" s="59"/>
      <c r="BN990" s="60"/>
      <c r="BO990" s="61"/>
      <c r="BP990" s="61"/>
      <c r="BQ990" s="61"/>
      <c r="BR990" s="61"/>
    </row>
    <row r="991" ht="12.75" customHeight="1">
      <c r="A991" s="1"/>
      <c r="B991" s="55"/>
      <c r="C991" s="56"/>
      <c r="D991" s="56"/>
      <c r="E991" s="56"/>
      <c r="F991" s="57"/>
      <c r="G991" s="58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7"/>
      <c r="AN991" s="57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57"/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  <c r="BL991" s="58"/>
      <c r="BM991" s="59"/>
      <c r="BN991" s="60"/>
      <c r="BO991" s="61"/>
      <c r="BP991" s="61"/>
      <c r="BQ991" s="61"/>
      <c r="BR991" s="61"/>
    </row>
    <row r="992" ht="12.75" customHeight="1">
      <c r="A992" s="1"/>
      <c r="B992" s="55"/>
      <c r="C992" s="56"/>
      <c r="D992" s="56"/>
      <c r="E992" s="56"/>
      <c r="F992" s="57"/>
      <c r="G992" s="58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  <c r="AH992" s="57"/>
      <c r="AI992" s="57"/>
      <c r="AJ992" s="57"/>
      <c r="AK992" s="57"/>
      <c r="AL992" s="57"/>
      <c r="AM992" s="57"/>
      <c r="AN992" s="57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AZ992" s="57"/>
      <c r="BA992" s="57"/>
      <c r="BB992" s="57"/>
      <c r="BC992" s="57"/>
      <c r="BD992" s="57"/>
      <c r="BE992" s="57"/>
      <c r="BF992" s="57"/>
      <c r="BG992" s="57"/>
      <c r="BH992" s="57"/>
      <c r="BI992" s="57"/>
      <c r="BJ992" s="57"/>
      <c r="BK992" s="57"/>
      <c r="BL992" s="58"/>
      <c r="BM992" s="59"/>
      <c r="BN992" s="60"/>
      <c r="BO992" s="61"/>
      <c r="BP992" s="61"/>
      <c r="BQ992" s="61"/>
      <c r="BR992" s="61"/>
    </row>
    <row r="993" ht="12.75" customHeight="1">
      <c r="A993" s="1"/>
      <c r="B993" s="55"/>
      <c r="C993" s="56"/>
      <c r="D993" s="56"/>
      <c r="E993" s="56"/>
      <c r="F993" s="57"/>
      <c r="G993" s="58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  <c r="AH993" s="57"/>
      <c r="AI993" s="57"/>
      <c r="AJ993" s="57"/>
      <c r="AK993" s="57"/>
      <c r="AL993" s="57"/>
      <c r="AM993" s="57"/>
      <c r="AN993" s="57"/>
      <c r="AO993" s="57"/>
      <c r="AP993" s="57"/>
      <c r="AQ993" s="57"/>
      <c r="AR993" s="57"/>
      <c r="AS993" s="57"/>
      <c r="AT993" s="57"/>
      <c r="AU993" s="57"/>
      <c r="AV993" s="57"/>
      <c r="AW993" s="57"/>
      <c r="AX993" s="57"/>
      <c r="AY993" s="57"/>
      <c r="AZ993" s="57"/>
      <c r="BA993" s="57"/>
      <c r="BB993" s="57"/>
      <c r="BC993" s="57"/>
      <c r="BD993" s="57"/>
      <c r="BE993" s="57"/>
      <c r="BF993" s="57"/>
      <c r="BG993" s="57"/>
      <c r="BH993" s="57"/>
      <c r="BI993" s="57"/>
      <c r="BJ993" s="57"/>
      <c r="BK993" s="57"/>
      <c r="BL993" s="58"/>
      <c r="BM993" s="59"/>
      <c r="BN993" s="60"/>
      <c r="BO993" s="61"/>
      <c r="BP993" s="61"/>
      <c r="BQ993" s="61"/>
      <c r="BR993" s="61"/>
    </row>
    <row r="994" ht="12.75" customHeight="1">
      <c r="A994" s="1"/>
      <c r="B994" s="55"/>
      <c r="C994" s="56"/>
      <c r="D994" s="56"/>
      <c r="E994" s="56"/>
      <c r="F994" s="57"/>
      <c r="G994" s="58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  <c r="AH994" s="57"/>
      <c r="AI994" s="57"/>
      <c r="AJ994" s="57"/>
      <c r="AK994" s="57"/>
      <c r="AL994" s="57"/>
      <c r="AM994" s="57"/>
      <c r="AN994" s="57"/>
      <c r="AO994" s="57"/>
      <c r="AP994" s="57"/>
      <c r="AQ994" s="57"/>
      <c r="AR994" s="57"/>
      <c r="AS994" s="57"/>
      <c r="AT994" s="57"/>
      <c r="AU994" s="57"/>
      <c r="AV994" s="57"/>
      <c r="AW994" s="57"/>
      <c r="AX994" s="57"/>
      <c r="AY994" s="57"/>
      <c r="AZ994" s="57"/>
      <c r="BA994" s="57"/>
      <c r="BB994" s="57"/>
      <c r="BC994" s="57"/>
      <c r="BD994" s="57"/>
      <c r="BE994" s="57"/>
      <c r="BF994" s="57"/>
      <c r="BG994" s="57"/>
      <c r="BH994" s="57"/>
      <c r="BI994" s="57"/>
      <c r="BJ994" s="57"/>
      <c r="BK994" s="57"/>
      <c r="BL994" s="58"/>
      <c r="BM994" s="59"/>
      <c r="BN994" s="60"/>
      <c r="BO994" s="61"/>
      <c r="BP994" s="61"/>
      <c r="BQ994" s="61"/>
      <c r="BR994" s="61"/>
    </row>
    <row r="995" ht="12.75" customHeight="1">
      <c r="A995" s="1"/>
      <c r="B995" s="55"/>
      <c r="C995" s="56"/>
      <c r="D995" s="56"/>
      <c r="E995" s="56"/>
      <c r="F995" s="57"/>
      <c r="G995" s="58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  <c r="AH995" s="57"/>
      <c r="AI995" s="57"/>
      <c r="AJ995" s="57"/>
      <c r="AK995" s="57"/>
      <c r="AL995" s="57"/>
      <c r="AM995" s="57"/>
      <c r="AN995" s="57"/>
      <c r="AO995" s="57"/>
      <c r="AP995" s="57"/>
      <c r="AQ995" s="57"/>
      <c r="AR995" s="57"/>
      <c r="AS995" s="57"/>
      <c r="AT995" s="57"/>
      <c r="AU995" s="57"/>
      <c r="AV995" s="57"/>
      <c r="AW995" s="57"/>
      <c r="AX995" s="57"/>
      <c r="AY995" s="57"/>
      <c r="AZ995" s="57"/>
      <c r="BA995" s="57"/>
      <c r="BB995" s="57"/>
      <c r="BC995" s="57"/>
      <c r="BD995" s="57"/>
      <c r="BE995" s="57"/>
      <c r="BF995" s="57"/>
      <c r="BG995" s="57"/>
      <c r="BH995" s="57"/>
      <c r="BI995" s="57"/>
      <c r="BJ995" s="57"/>
      <c r="BK995" s="57"/>
      <c r="BL995" s="58"/>
      <c r="BM995" s="59"/>
      <c r="BN995" s="60"/>
      <c r="BO995" s="61"/>
      <c r="BP995" s="61"/>
      <c r="BQ995" s="61"/>
      <c r="BR995" s="61"/>
    </row>
    <row r="996" ht="12.75" customHeight="1">
      <c r="A996" s="1"/>
      <c r="B996" s="55"/>
      <c r="C996" s="56"/>
      <c r="D996" s="56"/>
      <c r="E996" s="56"/>
      <c r="F996" s="57"/>
      <c r="G996" s="58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  <c r="AH996" s="57"/>
      <c r="AI996" s="57"/>
      <c r="AJ996" s="57"/>
      <c r="AK996" s="57"/>
      <c r="AL996" s="57"/>
      <c r="AM996" s="57"/>
      <c r="AN996" s="57"/>
      <c r="AO996" s="57"/>
      <c r="AP996" s="57"/>
      <c r="AQ996" s="57"/>
      <c r="AR996" s="57"/>
      <c r="AS996" s="57"/>
      <c r="AT996" s="57"/>
      <c r="AU996" s="57"/>
      <c r="AV996" s="57"/>
      <c r="AW996" s="57"/>
      <c r="AX996" s="57"/>
      <c r="AY996" s="57"/>
      <c r="AZ996" s="57"/>
      <c r="BA996" s="57"/>
      <c r="BB996" s="57"/>
      <c r="BC996" s="57"/>
      <c r="BD996" s="57"/>
      <c r="BE996" s="57"/>
      <c r="BF996" s="57"/>
      <c r="BG996" s="57"/>
      <c r="BH996" s="57"/>
      <c r="BI996" s="57"/>
      <c r="BJ996" s="57"/>
      <c r="BK996" s="57"/>
      <c r="BL996" s="58"/>
      <c r="BM996" s="59"/>
      <c r="BN996" s="60"/>
      <c r="BO996" s="61"/>
      <c r="BP996" s="61"/>
      <c r="BQ996" s="61"/>
      <c r="BR996" s="61"/>
    </row>
    <row r="997" ht="12.75" customHeight="1">
      <c r="A997" s="1"/>
      <c r="B997" s="55"/>
      <c r="C997" s="56"/>
      <c r="D997" s="56"/>
      <c r="E997" s="56"/>
      <c r="F997" s="57"/>
      <c r="G997" s="58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  <c r="AH997" s="57"/>
      <c r="AI997" s="57"/>
      <c r="AJ997" s="57"/>
      <c r="AK997" s="57"/>
      <c r="AL997" s="57"/>
      <c r="AM997" s="57"/>
      <c r="AN997" s="57"/>
      <c r="AO997" s="57"/>
      <c r="AP997" s="57"/>
      <c r="AQ997" s="57"/>
      <c r="AR997" s="57"/>
      <c r="AS997" s="57"/>
      <c r="AT997" s="57"/>
      <c r="AU997" s="57"/>
      <c r="AV997" s="57"/>
      <c r="AW997" s="57"/>
      <c r="AX997" s="57"/>
      <c r="AY997" s="57"/>
      <c r="AZ997" s="57"/>
      <c r="BA997" s="57"/>
      <c r="BB997" s="57"/>
      <c r="BC997" s="57"/>
      <c r="BD997" s="57"/>
      <c r="BE997" s="57"/>
      <c r="BF997" s="57"/>
      <c r="BG997" s="57"/>
      <c r="BH997" s="57"/>
      <c r="BI997" s="57"/>
      <c r="BJ997" s="57"/>
      <c r="BK997" s="57"/>
      <c r="BL997" s="58"/>
      <c r="BM997" s="59"/>
      <c r="BN997" s="60"/>
      <c r="BO997" s="61"/>
      <c r="BP997" s="61"/>
      <c r="BQ997" s="61"/>
      <c r="BR997" s="61"/>
    </row>
    <row r="998" ht="12.75" customHeight="1">
      <c r="A998" s="1"/>
      <c r="B998" s="55"/>
      <c r="C998" s="56"/>
      <c r="D998" s="56"/>
      <c r="E998" s="56"/>
      <c r="F998" s="57"/>
      <c r="G998" s="58"/>
      <c r="H998" s="57"/>
      <c r="I998" s="57"/>
      <c r="J998" s="5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  <c r="AH998" s="57"/>
      <c r="AI998" s="57"/>
      <c r="AJ998" s="57"/>
      <c r="AK998" s="57"/>
      <c r="AL998" s="57"/>
      <c r="AM998" s="57"/>
      <c r="AN998" s="57"/>
      <c r="AO998" s="57"/>
      <c r="AP998" s="57"/>
      <c r="AQ998" s="57"/>
      <c r="AR998" s="57"/>
      <c r="AS998" s="57"/>
      <c r="AT998" s="57"/>
      <c r="AU998" s="57"/>
      <c r="AV998" s="57"/>
      <c r="AW998" s="57"/>
      <c r="AX998" s="57"/>
      <c r="AY998" s="57"/>
      <c r="AZ998" s="57"/>
      <c r="BA998" s="57"/>
      <c r="BB998" s="57"/>
      <c r="BC998" s="57"/>
      <c r="BD998" s="57"/>
      <c r="BE998" s="57"/>
      <c r="BF998" s="57"/>
      <c r="BG998" s="57"/>
      <c r="BH998" s="57"/>
      <c r="BI998" s="57"/>
      <c r="BJ998" s="57"/>
      <c r="BK998" s="57"/>
      <c r="BL998" s="58"/>
      <c r="BM998" s="59"/>
      <c r="BN998" s="60"/>
      <c r="BO998" s="61"/>
      <c r="BP998" s="61"/>
      <c r="BQ998" s="61"/>
      <c r="BR998" s="61"/>
    </row>
    <row r="999" ht="12.75" customHeight="1">
      <c r="A999" s="1"/>
      <c r="B999" s="55"/>
      <c r="C999" s="56"/>
      <c r="D999" s="56"/>
      <c r="E999" s="56"/>
      <c r="F999" s="57"/>
      <c r="G999" s="58"/>
      <c r="H999" s="57"/>
      <c r="I999" s="57"/>
      <c r="J999" s="5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  <c r="AH999" s="57"/>
      <c r="AI999" s="57"/>
      <c r="AJ999" s="57"/>
      <c r="AK999" s="57"/>
      <c r="AL999" s="57"/>
      <c r="AM999" s="57"/>
      <c r="AN999" s="57"/>
      <c r="AO999" s="57"/>
      <c r="AP999" s="57"/>
      <c r="AQ999" s="57"/>
      <c r="AR999" s="57"/>
      <c r="AS999" s="57"/>
      <c r="AT999" s="57"/>
      <c r="AU999" s="57"/>
      <c r="AV999" s="57"/>
      <c r="AW999" s="57"/>
      <c r="AX999" s="57"/>
      <c r="AY999" s="57"/>
      <c r="AZ999" s="57"/>
      <c r="BA999" s="57"/>
      <c r="BB999" s="57"/>
      <c r="BC999" s="57"/>
      <c r="BD999" s="57"/>
      <c r="BE999" s="57"/>
      <c r="BF999" s="57"/>
      <c r="BG999" s="57"/>
      <c r="BH999" s="57"/>
      <c r="BI999" s="57"/>
      <c r="BJ999" s="57"/>
      <c r="BK999" s="57"/>
      <c r="BL999" s="58"/>
      <c r="BM999" s="59"/>
      <c r="BN999" s="60"/>
      <c r="BO999" s="61"/>
      <c r="BP999" s="61"/>
      <c r="BQ999" s="61"/>
      <c r="BR999" s="61"/>
    </row>
    <row r="1000" ht="12.75" customHeight="1">
      <c r="A1000" s="1"/>
      <c r="B1000" s="55"/>
      <c r="C1000" s="56"/>
      <c r="D1000" s="56"/>
      <c r="E1000" s="56"/>
      <c r="F1000" s="57"/>
      <c r="G1000" s="58"/>
      <c r="H1000" s="57"/>
      <c r="I1000" s="57"/>
      <c r="J1000" s="5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57"/>
      <c r="AF1000" s="57"/>
      <c r="AG1000" s="57"/>
      <c r="AH1000" s="57"/>
      <c r="AI1000" s="57"/>
      <c r="AJ1000" s="57"/>
      <c r="AK1000" s="57"/>
      <c r="AL1000" s="57"/>
      <c r="AM1000" s="57"/>
      <c r="AN1000" s="57"/>
      <c r="AO1000" s="57"/>
      <c r="AP1000" s="57"/>
      <c r="AQ1000" s="57"/>
      <c r="AR1000" s="57"/>
      <c r="AS1000" s="57"/>
      <c r="AT1000" s="57"/>
      <c r="AU1000" s="57"/>
      <c r="AV1000" s="57"/>
      <c r="AW1000" s="57"/>
      <c r="AX1000" s="57"/>
      <c r="AY1000" s="57"/>
      <c r="AZ1000" s="57"/>
      <c r="BA1000" s="57"/>
      <c r="BB1000" s="57"/>
      <c r="BC1000" s="57"/>
      <c r="BD1000" s="57"/>
      <c r="BE1000" s="57"/>
      <c r="BF1000" s="57"/>
      <c r="BG1000" s="57"/>
      <c r="BH1000" s="57"/>
      <c r="BI1000" s="57"/>
      <c r="BJ1000" s="57"/>
      <c r="BK1000" s="57"/>
      <c r="BL1000" s="58"/>
      <c r="BM1000" s="59"/>
      <c r="BN1000" s="60"/>
      <c r="BO1000" s="61"/>
      <c r="BP1000" s="61"/>
      <c r="BQ1000" s="61"/>
      <c r="BR1000" s="61"/>
    </row>
  </sheetData>
  <printOptions/>
  <pageMargins bottom="0.75" footer="0.0" header="0.0" left="0.75" right="0.75" top="0.75"/>
  <pageSetup fitToHeight="0" orientation="portrait"/>
  <headerFooter>
    <oddHeader>&amp;CVarsity Results for Oct</oddHeader>
    <oddFooter>&amp;CPage &amp;P of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5.0"/>
    <col customWidth="1" min="2" max="2" width="34.43"/>
  </cols>
  <sheetData>
    <row r="1">
      <c r="A1" s="62" t="s">
        <v>332</v>
      </c>
    </row>
    <row r="2">
      <c r="A2" s="63" t="s">
        <v>333</v>
      </c>
      <c r="B2" s="63" t="s">
        <v>334</v>
      </c>
    </row>
    <row r="3">
      <c r="A3" s="64" t="s">
        <v>335</v>
      </c>
      <c r="B3" s="65" t="s">
        <v>336</v>
      </c>
    </row>
    <row r="4">
      <c r="A4" s="66" t="s">
        <v>337</v>
      </c>
      <c r="B4" s="65" t="s">
        <v>338</v>
      </c>
    </row>
    <row r="5">
      <c r="A5" s="67" t="s">
        <v>339</v>
      </c>
      <c r="B5" s="65" t="s">
        <v>340</v>
      </c>
    </row>
    <row r="6">
      <c r="A6" s="67" t="s">
        <v>341</v>
      </c>
      <c r="B6" s="65" t="s">
        <v>342</v>
      </c>
    </row>
    <row r="7">
      <c r="A7" s="66" t="s">
        <v>343</v>
      </c>
      <c r="B7" s="68">
        <v>45619.0</v>
      </c>
    </row>
    <row r="8">
      <c r="A8" s="67" t="s">
        <v>344</v>
      </c>
      <c r="B8" s="65">
        <v>1.0</v>
      </c>
    </row>
    <row r="9">
      <c r="A9" s="67" t="s">
        <v>345</v>
      </c>
      <c r="B9" s="65" t="s">
        <v>346</v>
      </c>
    </row>
    <row r="10">
      <c r="A10" s="66" t="s">
        <v>347</v>
      </c>
      <c r="B10" s="69" t="s">
        <v>348</v>
      </c>
    </row>
    <row r="11">
      <c r="A11" s="67" t="s">
        <v>349</v>
      </c>
      <c r="B11" s="65">
        <v>1.0</v>
      </c>
    </row>
    <row r="12">
      <c r="A12" s="67"/>
      <c r="B12" s="69"/>
    </row>
    <row r="13">
      <c r="A13" s="66"/>
      <c r="B13" s="69"/>
    </row>
    <row r="14">
      <c r="A14" s="66"/>
      <c r="B14" s="69"/>
    </row>
    <row r="15">
      <c r="A15" s="66"/>
      <c r="B15" s="69"/>
    </row>
    <row r="16">
      <c r="A16" s="66"/>
      <c r="B16" s="69"/>
    </row>
  </sheetData>
  <mergeCells count="1">
    <mergeCell ref="A1:B1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26.57"/>
  </cols>
  <sheetData>
    <row r="1">
      <c r="A1" s="70" t="s">
        <v>350</v>
      </c>
    </row>
    <row r="2">
      <c r="A2" s="71">
        <v>44640.0</v>
      </c>
    </row>
    <row r="3">
      <c r="A3" s="72"/>
      <c r="B3" s="72"/>
    </row>
    <row r="4">
      <c r="A4" s="73"/>
      <c r="B4" s="73"/>
    </row>
    <row r="5">
      <c r="A5" s="74" t="s">
        <v>351</v>
      </c>
      <c r="B5" s="74" t="s">
        <v>352</v>
      </c>
    </row>
    <row r="6">
      <c r="A6" s="75"/>
      <c r="B6" s="75"/>
    </row>
    <row r="7">
      <c r="A7" s="76">
        <v>0.375</v>
      </c>
      <c r="B7" s="77"/>
    </row>
    <row r="8">
      <c r="A8" s="75" t="s">
        <v>353</v>
      </c>
      <c r="B8" s="76"/>
    </row>
    <row r="9">
      <c r="A9" s="75" t="s">
        <v>354</v>
      </c>
      <c r="B9" s="75"/>
    </row>
    <row r="10">
      <c r="A10" s="75" t="s">
        <v>355</v>
      </c>
      <c r="B10" s="75"/>
    </row>
    <row r="11">
      <c r="A11" s="75"/>
      <c r="B11" s="75"/>
    </row>
    <row r="12">
      <c r="A12" s="77"/>
      <c r="B12" s="77"/>
    </row>
    <row r="13">
      <c r="A13" s="76">
        <v>0.3958333333333333</v>
      </c>
      <c r="B13" s="76">
        <v>0.3958333333333333</v>
      </c>
    </row>
    <row r="14">
      <c r="A14" s="75" t="s">
        <v>356</v>
      </c>
      <c r="B14" s="75" t="s">
        <v>354</v>
      </c>
    </row>
    <row r="15">
      <c r="A15" s="75" t="s">
        <v>357</v>
      </c>
      <c r="B15" s="75" t="s">
        <v>353</v>
      </c>
    </row>
    <row r="16">
      <c r="A16" s="75" t="s">
        <v>358</v>
      </c>
      <c r="B16" s="75" t="s">
        <v>355</v>
      </c>
    </row>
    <row r="17">
      <c r="A17" s="77"/>
      <c r="B17" s="77"/>
    </row>
    <row r="18">
      <c r="A18" s="78"/>
      <c r="B18" s="78"/>
    </row>
    <row r="19">
      <c r="A19" s="76">
        <v>0.4166666666666667</v>
      </c>
      <c r="B19" s="76">
        <v>0.4166666666666667</v>
      </c>
    </row>
    <row r="20">
      <c r="A20" s="75" t="s">
        <v>353</v>
      </c>
      <c r="B20" s="75" t="s">
        <v>354</v>
      </c>
    </row>
    <row r="21">
      <c r="A21" s="75" t="s">
        <v>354</v>
      </c>
      <c r="B21" s="75" t="s">
        <v>355</v>
      </c>
    </row>
    <row r="22">
      <c r="A22" s="75" t="s">
        <v>355</v>
      </c>
      <c r="B22" s="75" t="s">
        <v>353</v>
      </c>
    </row>
    <row r="23">
      <c r="A23" s="78"/>
      <c r="B23" s="78"/>
    </row>
    <row r="24">
      <c r="A24" s="75"/>
      <c r="B24" s="75"/>
    </row>
    <row r="25">
      <c r="A25" s="76">
        <v>0.4375</v>
      </c>
      <c r="B25" s="76"/>
    </row>
    <row r="26">
      <c r="A26" s="75" t="s">
        <v>353</v>
      </c>
      <c r="B26" s="75"/>
    </row>
    <row r="27">
      <c r="A27" s="75" t="s">
        <v>354</v>
      </c>
      <c r="B27" s="75"/>
    </row>
    <row r="28">
      <c r="A28" s="75" t="s">
        <v>355</v>
      </c>
      <c r="B28" s="75"/>
    </row>
    <row r="29">
      <c r="A29" s="75"/>
      <c r="B29" s="75"/>
    </row>
    <row r="30">
      <c r="A30" s="75"/>
      <c r="B30" s="75"/>
    </row>
    <row r="31">
      <c r="A31" s="75"/>
      <c r="B31" s="75"/>
    </row>
    <row r="32">
      <c r="A32" s="75"/>
      <c r="B32" s="75"/>
    </row>
    <row r="33">
      <c r="A33" s="74" t="s">
        <v>359</v>
      </c>
      <c r="B33" s="74" t="s">
        <v>360</v>
      </c>
    </row>
    <row r="34">
      <c r="A34" s="76">
        <v>0.5208333333333334</v>
      </c>
      <c r="B34" s="76">
        <v>0.5208333333333334</v>
      </c>
    </row>
    <row r="35">
      <c r="A35" s="75" t="s">
        <v>361</v>
      </c>
      <c r="B35" s="75" t="s">
        <v>362</v>
      </c>
    </row>
    <row r="36">
      <c r="A36" s="75" t="s">
        <v>362</v>
      </c>
      <c r="B36" s="75" t="s">
        <v>363</v>
      </c>
    </row>
    <row r="37">
      <c r="A37" s="75" t="s">
        <v>363</v>
      </c>
      <c r="B37" s="75" t="s">
        <v>361</v>
      </c>
    </row>
    <row r="38">
      <c r="A38" s="75"/>
      <c r="B38" s="75"/>
    </row>
    <row r="39">
      <c r="A39" s="75"/>
      <c r="B39" s="75"/>
    </row>
    <row r="40">
      <c r="A40" s="76">
        <v>0.041666666666666664</v>
      </c>
      <c r="B40" s="76">
        <v>0.041666666666666664</v>
      </c>
    </row>
    <row r="41">
      <c r="A41" s="75" t="s">
        <v>364</v>
      </c>
      <c r="B41" s="75" t="s">
        <v>365</v>
      </c>
    </row>
    <row r="42">
      <c r="A42" s="75" t="s">
        <v>366</v>
      </c>
      <c r="B42" s="75" t="s">
        <v>366</v>
      </c>
    </row>
    <row r="43">
      <c r="A43" s="75" t="s">
        <v>365</v>
      </c>
      <c r="B43" s="75" t="s">
        <v>364</v>
      </c>
    </row>
    <row r="44">
      <c r="A44" s="75"/>
      <c r="B44" s="75"/>
    </row>
    <row r="45">
      <c r="A45" s="75"/>
      <c r="B45" s="75"/>
    </row>
    <row r="46">
      <c r="A46" s="76">
        <v>0.0625</v>
      </c>
      <c r="B46" s="75"/>
    </row>
    <row r="47">
      <c r="A47" s="75" t="s">
        <v>367</v>
      </c>
      <c r="B47" s="75"/>
    </row>
    <row r="48">
      <c r="A48" s="75" t="s">
        <v>368</v>
      </c>
      <c r="B48" s="75"/>
    </row>
    <row r="49">
      <c r="A49" s="75" t="s">
        <v>369</v>
      </c>
      <c r="B49" s="75"/>
    </row>
    <row r="50">
      <c r="A50" s="75"/>
      <c r="B50" s="75"/>
    </row>
    <row r="51">
      <c r="A51" s="75"/>
      <c r="B51" s="75"/>
    </row>
    <row r="52">
      <c r="A52" s="75"/>
      <c r="B52" s="75"/>
    </row>
    <row r="53">
      <c r="A53" s="75"/>
      <c r="B53" s="75"/>
    </row>
    <row r="54">
      <c r="A54" s="75"/>
      <c r="B54" s="75"/>
    </row>
    <row r="55">
      <c r="A55" s="75"/>
      <c r="B55" s="75"/>
    </row>
    <row r="56">
      <c r="A56" s="75"/>
      <c r="B56" s="75"/>
    </row>
    <row r="57">
      <c r="A57" s="75"/>
      <c r="B57" s="75"/>
    </row>
    <row r="58">
      <c r="A58" s="75"/>
      <c r="B58" s="75"/>
    </row>
    <row r="59">
      <c r="A59" s="75"/>
      <c r="B59" s="75"/>
    </row>
    <row r="60">
      <c r="A60" s="75"/>
      <c r="B60" s="75"/>
    </row>
    <row r="61">
      <c r="A61" s="75"/>
      <c r="B61" s="75"/>
    </row>
    <row r="62">
      <c r="A62" s="75"/>
      <c r="B62" s="75"/>
    </row>
    <row r="63">
      <c r="A63" s="75"/>
      <c r="B63" s="75"/>
    </row>
    <row r="64">
      <c r="A64" s="75"/>
      <c r="B64" s="75"/>
    </row>
    <row r="65">
      <c r="A65" s="75"/>
      <c r="B65" s="75"/>
    </row>
    <row r="66">
      <c r="A66" s="75"/>
      <c r="B66" s="75"/>
    </row>
    <row r="67">
      <c r="A67" s="75"/>
      <c r="B67" s="75"/>
    </row>
    <row r="68">
      <c r="A68" s="75"/>
      <c r="B68" s="75"/>
    </row>
    <row r="69">
      <c r="A69" s="75"/>
      <c r="B69" s="75"/>
    </row>
    <row r="70">
      <c r="A70" s="75"/>
      <c r="B70" s="75"/>
    </row>
    <row r="71">
      <c r="A71" s="75"/>
      <c r="B71" s="75"/>
    </row>
    <row r="72">
      <c r="A72" s="75"/>
      <c r="B72" s="75"/>
    </row>
    <row r="73">
      <c r="A73" s="75"/>
      <c r="B73" s="75"/>
    </row>
    <row r="74">
      <c r="A74" s="75"/>
      <c r="B74" s="75"/>
    </row>
    <row r="75">
      <c r="A75" s="75"/>
      <c r="B75" s="75"/>
    </row>
    <row r="76">
      <c r="A76" s="75"/>
      <c r="B76" s="75"/>
    </row>
    <row r="77">
      <c r="A77" s="75"/>
      <c r="B77" s="75"/>
    </row>
    <row r="78">
      <c r="A78" s="75"/>
      <c r="B78" s="75"/>
    </row>
    <row r="79">
      <c r="A79" s="75"/>
      <c r="B79" s="75"/>
    </row>
    <row r="80">
      <c r="A80" s="75"/>
      <c r="B80" s="75"/>
    </row>
    <row r="81">
      <c r="A81" s="75"/>
      <c r="B81" s="75"/>
    </row>
    <row r="82">
      <c r="A82" s="75"/>
      <c r="B82" s="75"/>
    </row>
    <row r="83">
      <c r="A83" s="75"/>
      <c r="B83" s="75"/>
    </row>
    <row r="84">
      <c r="A84" s="75"/>
      <c r="B84" s="75"/>
    </row>
    <row r="85">
      <c r="A85" s="75"/>
      <c r="B85" s="75"/>
    </row>
    <row r="86">
      <c r="A86" s="75"/>
      <c r="B86" s="75"/>
    </row>
    <row r="87">
      <c r="A87" s="75"/>
      <c r="B87" s="75"/>
    </row>
    <row r="88">
      <c r="A88" s="75"/>
      <c r="B88" s="75"/>
    </row>
    <row r="89">
      <c r="A89" s="75"/>
      <c r="B89" s="75"/>
    </row>
    <row r="90">
      <c r="A90" s="75"/>
      <c r="B90" s="75"/>
    </row>
    <row r="91">
      <c r="A91" s="75"/>
      <c r="B91" s="75"/>
    </row>
    <row r="92">
      <c r="A92" s="75"/>
      <c r="B92" s="75"/>
    </row>
    <row r="93">
      <c r="A93" s="75"/>
      <c r="B93" s="75"/>
    </row>
    <row r="94">
      <c r="A94" s="75"/>
      <c r="B94" s="75"/>
    </row>
    <row r="95">
      <c r="A95" s="75"/>
      <c r="B95" s="75"/>
    </row>
    <row r="96">
      <c r="A96" s="75"/>
      <c r="B96" s="75"/>
    </row>
    <row r="97">
      <c r="A97" s="75"/>
      <c r="B97" s="75"/>
    </row>
    <row r="98">
      <c r="A98" s="75"/>
      <c r="B98" s="75"/>
    </row>
    <row r="99">
      <c r="A99" s="75"/>
      <c r="B99" s="75"/>
    </row>
    <row r="100">
      <c r="A100" s="75"/>
      <c r="B100" s="75"/>
    </row>
    <row r="101">
      <c r="A101" s="75"/>
      <c r="B101" s="75"/>
    </row>
    <row r="102">
      <c r="A102" s="75"/>
      <c r="B102" s="75"/>
    </row>
    <row r="103">
      <c r="A103" s="75"/>
      <c r="B103" s="75"/>
    </row>
    <row r="104">
      <c r="A104" s="75"/>
      <c r="B104" s="75"/>
    </row>
    <row r="105">
      <c r="A105" s="75"/>
      <c r="B105" s="75"/>
    </row>
    <row r="106">
      <c r="A106" s="75"/>
      <c r="B106" s="75"/>
    </row>
    <row r="107">
      <c r="A107" s="75"/>
      <c r="B107" s="75"/>
    </row>
    <row r="108">
      <c r="A108" s="75"/>
      <c r="B108" s="75"/>
    </row>
    <row r="109">
      <c r="A109" s="75"/>
      <c r="B109" s="75"/>
    </row>
    <row r="110">
      <c r="A110" s="75"/>
      <c r="B110" s="75"/>
    </row>
    <row r="111">
      <c r="A111" s="75"/>
      <c r="B111" s="75"/>
    </row>
    <row r="112">
      <c r="A112" s="75"/>
      <c r="B112" s="75"/>
    </row>
    <row r="113">
      <c r="A113" s="75"/>
      <c r="B113" s="75"/>
    </row>
    <row r="114">
      <c r="A114" s="75"/>
      <c r="B114" s="75"/>
    </row>
    <row r="115">
      <c r="A115" s="75"/>
      <c r="B115" s="75"/>
    </row>
    <row r="116">
      <c r="A116" s="75"/>
      <c r="B116" s="75"/>
    </row>
    <row r="117">
      <c r="A117" s="75"/>
      <c r="B117" s="75"/>
    </row>
    <row r="118">
      <c r="A118" s="75"/>
      <c r="B118" s="75"/>
    </row>
    <row r="119">
      <c r="A119" s="75"/>
      <c r="B119" s="75"/>
    </row>
    <row r="120">
      <c r="A120" s="75"/>
      <c r="B120" s="75"/>
    </row>
    <row r="121">
      <c r="A121" s="75"/>
      <c r="B121" s="75"/>
    </row>
    <row r="122">
      <c r="A122" s="75"/>
      <c r="B122" s="75"/>
    </row>
    <row r="123">
      <c r="A123" s="75"/>
      <c r="B123" s="75"/>
    </row>
    <row r="124">
      <c r="A124" s="75"/>
      <c r="B124" s="75"/>
    </row>
    <row r="125">
      <c r="A125" s="75"/>
      <c r="B125" s="75"/>
    </row>
    <row r="126">
      <c r="A126" s="75"/>
      <c r="B126" s="75"/>
    </row>
    <row r="127">
      <c r="A127" s="75"/>
      <c r="B127" s="75"/>
    </row>
    <row r="128">
      <c r="A128" s="75"/>
      <c r="B128" s="75"/>
    </row>
    <row r="129">
      <c r="A129" s="75"/>
      <c r="B129" s="75"/>
    </row>
    <row r="130">
      <c r="A130" s="75"/>
      <c r="B130" s="75"/>
    </row>
    <row r="131">
      <c r="A131" s="75"/>
      <c r="B131" s="75"/>
    </row>
    <row r="132">
      <c r="A132" s="75"/>
      <c r="B132" s="75"/>
    </row>
    <row r="133">
      <c r="A133" s="75"/>
      <c r="B133" s="75"/>
    </row>
    <row r="134">
      <c r="A134" s="75"/>
      <c r="B134" s="75"/>
    </row>
    <row r="135">
      <c r="A135" s="75"/>
      <c r="B135" s="75"/>
    </row>
    <row r="136">
      <c r="A136" s="75"/>
      <c r="B136" s="75"/>
    </row>
    <row r="137">
      <c r="A137" s="75"/>
      <c r="B137" s="75"/>
    </row>
    <row r="138">
      <c r="A138" s="75"/>
      <c r="B138" s="75"/>
    </row>
    <row r="139">
      <c r="A139" s="75"/>
      <c r="B139" s="75"/>
    </row>
    <row r="140">
      <c r="A140" s="75"/>
      <c r="B140" s="75"/>
    </row>
    <row r="141">
      <c r="A141" s="75"/>
      <c r="B141" s="75"/>
    </row>
    <row r="142">
      <c r="A142" s="75"/>
      <c r="B142" s="75"/>
    </row>
    <row r="143">
      <c r="A143" s="75"/>
      <c r="B143" s="75"/>
    </row>
    <row r="144">
      <c r="A144" s="75"/>
      <c r="B144" s="75"/>
    </row>
    <row r="145">
      <c r="A145" s="75"/>
      <c r="B145" s="75"/>
    </row>
    <row r="146">
      <c r="A146" s="75"/>
      <c r="B146" s="75"/>
    </row>
    <row r="147">
      <c r="A147" s="75"/>
      <c r="B147" s="75"/>
    </row>
    <row r="148">
      <c r="A148" s="75"/>
      <c r="B148" s="75"/>
    </row>
    <row r="149">
      <c r="A149" s="75"/>
      <c r="B149" s="75"/>
    </row>
    <row r="150">
      <c r="A150" s="75"/>
      <c r="B150" s="75"/>
    </row>
    <row r="151">
      <c r="A151" s="75"/>
      <c r="B151" s="75"/>
    </row>
    <row r="152">
      <c r="A152" s="75"/>
      <c r="B152" s="75"/>
    </row>
    <row r="153">
      <c r="A153" s="75"/>
      <c r="B153" s="75"/>
    </row>
    <row r="154">
      <c r="A154" s="75"/>
      <c r="B154" s="75"/>
    </row>
    <row r="155">
      <c r="A155" s="75"/>
      <c r="B155" s="75"/>
    </row>
    <row r="156">
      <c r="A156" s="75"/>
      <c r="B156" s="75"/>
    </row>
    <row r="157">
      <c r="A157" s="75"/>
      <c r="B157" s="75"/>
    </row>
    <row r="158">
      <c r="A158" s="75"/>
      <c r="B158" s="75"/>
    </row>
    <row r="159">
      <c r="A159" s="75"/>
      <c r="B159" s="75"/>
    </row>
    <row r="160">
      <c r="A160" s="75"/>
      <c r="B160" s="75"/>
    </row>
    <row r="161">
      <c r="A161" s="75"/>
      <c r="B161" s="75"/>
    </row>
    <row r="162">
      <c r="A162" s="75"/>
      <c r="B162" s="75"/>
    </row>
    <row r="163">
      <c r="A163" s="75"/>
      <c r="B163" s="75"/>
    </row>
    <row r="164">
      <c r="A164" s="75"/>
      <c r="B164" s="75"/>
    </row>
    <row r="165">
      <c r="A165" s="75"/>
      <c r="B165" s="75"/>
    </row>
    <row r="166">
      <c r="A166" s="75"/>
      <c r="B166" s="75"/>
    </row>
    <row r="167">
      <c r="A167" s="75"/>
      <c r="B167" s="75"/>
    </row>
    <row r="168">
      <c r="A168" s="75"/>
      <c r="B168" s="75"/>
    </row>
    <row r="169">
      <c r="A169" s="75"/>
      <c r="B169" s="75"/>
    </row>
    <row r="170">
      <c r="A170" s="75"/>
      <c r="B170" s="75"/>
    </row>
    <row r="171">
      <c r="A171" s="75"/>
      <c r="B171" s="75"/>
    </row>
    <row r="172">
      <c r="A172" s="75"/>
      <c r="B172" s="75"/>
    </row>
    <row r="173">
      <c r="A173" s="75"/>
      <c r="B173" s="75"/>
    </row>
    <row r="174">
      <c r="A174" s="75"/>
      <c r="B174" s="75"/>
    </row>
    <row r="175">
      <c r="A175" s="75"/>
      <c r="B175" s="75"/>
    </row>
    <row r="176">
      <c r="A176" s="75"/>
      <c r="B176" s="75"/>
    </row>
    <row r="177">
      <c r="A177" s="75"/>
      <c r="B177" s="75"/>
    </row>
    <row r="178">
      <c r="A178" s="75"/>
      <c r="B178" s="75"/>
    </row>
    <row r="179">
      <c r="A179" s="75"/>
      <c r="B179" s="75"/>
    </row>
    <row r="180">
      <c r="A180" s="75"/>
      <c r="B180" s="75"/>
    </row>
    <row r="181">
      <c r="A181" s="75"/>
      <c r="B181" s="75"/>
    </row>
    <row r="182">
      <c r="A182" s="75"/>
      <c r="B182" s="75"/>
    </row>
    <row r="183">
      <c r="A183" s="75"/>
      <c r="B183" s="75"/>
    </row>
    <row r="184">
      <c r="A184" s="75"/>
      <c r="B184" s="75"/>
    </row>
    <row r="185">
      <c r="A185" s="75"/>
      <c r="B185" s="75"/>
    </row>
    <row r="186">
      <c r="A186" s="75"/>
      <c r="B186" s="75"/>
    </row>
    <row r="187">
      <c r="A187" s="75"/>
      <c r="B187" s="75"/>
    </row>
    <row r="188">
      <c r="A188" s="75"/>
      <c r="B188" s="75"/>
    </row>
    <row r="189">
      <c r="A189" s="75"/>
      <c r="B189" s="75"/>
    </row>
    <row r="190">
      <c r="A190" s="75"/>
      <c r="B190" s="75"/>
    </row>
    <row r="191">
      <c r="A191" s="75"/>
      <c r="B191" s="75"/>
    </row>
    <row r="192">
      <c r="A192" s="75"/>
      <c r="B192" s="75"/>
    </row>
    <row r="193">
      <c r="A193" s="75"/>
      <c r="B193" s="75"/>
    </row>
    <row r="194">
      <c r="A194" s="75"/>
      <c r="B194" s="75"/>
    </row>
    <row r="195">
      <c r="A195" s="75"/>
      <c r="B195" s="75"/>
    </row>
    <row r="196">
      <c r="A196" s="75"/>
      <c r="B196" s="75"/>
    </row>
    <row r="197">
      <c r="A197" s="75"/>
      <c r="B197" s="75"/>
    </row>
    <row r="198">
      <c r="A198" s="75"/>
      <c r="B198" s="75"/>
    </row>
    <row r="199">
      <c r="A199" s="75"/>
      <c r="B199" s="75"/>
    </row>
    <row r="200">
      <c r="A200" s="75"/>
      <c r="B200" s="75"/>
    </row>
    <row r="201">
      <c r="A201" s="75"/>
      <c r="B201" s="75"/>
    </row>
    <row r="202">
      <c r="A202" s="75"/>
      <c r="B202" s="75"/>
    </row>
    <row r="203">
      <c r="A203" s="75"/>
      <c r="B203" s="75"/>
    </row>
    <row r="204">
      <c r="A204" s="75"/>
      <c r="B204" s="75"/>
    </row>
    <row r="205">
      <c r="A205" s="75"/>
      <c r="B205" s="75"/>
    </row>
    <row r="206">
      <c r="A206" s="75"/>
      <c r="B206" s="75"/>
    </row>
    <row r="207">
      <c r="A207" s="75"/>
      <c r="B207" s="75"/>
    </row>
    <row r="208">
      <c r="A208" s="75"/>
      <c r="B208" s="75"/>
    </row>
    <row r="209">
      <c r="A209" s="75"/>
      <c r="B209" s="75"/>
    </row>
    <row r="210">
      <c r="A210" s="75"/>
      <c r="B210" s="75"/>
    </row>
    <row r="211">
      <c r="A211" s="75"/>
      <c r="B211" s="75"/>
    </row>
    <row r="212">
      <c r="A212" s="75"/>
      <c r="B212" s="75"/>
    </row>
    <row r="213">
      <c r="A213" s="75"/>
      <c r="B213" s="75"/>
    </row>
    <row r="214">
      <c r="A214" s="75"/>
      <c r="B214" s="75"/>
    </row>
    <row r="215">
      <c r="A215" s="75"/>
      <c r="B215" s="75"/>
    </row>
    <row r="216">
      <c r="A216" s="75"/>
      <c r="B216" s="75"/>
    </row>
    <row r="217">
      <c r="A217" s="75"/>
      <c r="B217" s="75"/>
    </row>
    <row r="218">
      <c r="A218" s="75"/>
      <c r="B218" s="75"/>
    </row>
    <row r="219">
      <c r="A219" s="75"/>
      <c r="B219" s="75"/>
    </row>
    <row r="220">
      <c r="A220" s="75"/>
      <c r="B220" s="75"/>
    </row>
    <row r="221">
      <c r="A221" s="75"/>
      <c r="B221" s="75"/>
    </row>
    <row r="222">
      <c r="A222" s="75"/>
      <c r="B222" s="75"/>
    </row>
    <row r="223">
      <c r="A223" s="75"/>
      <c r="B223" s="75"/>
    </row>
    <row r="224">
      <c r="A224" s="75"/>
      <c r="B224" s="75"/>
    </row>
    <row r="225">
      <c r="A225" s="75"/>
      <c r="B225" s="75"/>
    </row>
    <row r="226">
      <c r="A226" s="75"/>
      <c r="B226" s="75"/>
    </row>
    <row r="227">
      <c r="A227" s="75"/>
      <c r="B227" s="75"/>
    </row>
    <row r="228">
      <c r="A228" s="75"/>
      <c r="B228" s="75"/>
    </row>
    <row r="229">
      <c r="A229" s="75"/>
      <c r="B229" s="75"/>
    </row>
    <row r="230">
      <c r="A230" s="75"/>
      <c r="B230" s="75"/>
    </row>
    <row r="231">
      <c r="A231" s="75"/>
      <c r="B231" s="75"/>
    </row>
    <row r="232">
      <c r="A232" s="75"/>
      <c r="B232" s="75"/>
    </row>
    <row r="233">
      <c r="A233" s="75"/>
      <c r="B233" s="75"/>
    </row>
    <row r="234">
      <c r="A234" s="75"/>
      <c r="B234" s="75"/>
    </row>
    <row r="235">
      <c r="A235" s="75"/>
      <c r="B235" s="75"/>
    </row>
    <row r="236">
      <c r="A236" s="75"/>
      <c r="B236" s="75"/>
    </row>
    <row r="237">
      <c r="A237" s="75"/>
      <c r="B237" s="75"/>
    </row>
    <row r="238">
      <c r="A238" s="75"/>
      <c r="B238" s="75"/>
    </row>
    <row r="239">
      <c r="A239" s="75"/>
      <c r="B239" s="75"/>
    </row>
    <row r="240">
      <c r="A240" s="75"/>
      <c r="B240" s="75"/>
    </row>
    <row r="241">
      <c r="A241" s="75"/>
      <c r="B241" s="75"/>
    </row>
    <row r="242">
      <c r="A242" s="75"/>
      <c r="B242" s="75"/>
    </row>
    <row r="243">
      <c r="A243" s="75"/>
      <c r="B243" s="75"/>
    </row>
    <row r="244">
      <c r="A244" s="75"/>
      <c r="B244" s="75"/>
    </row>
    <row r="245">
      <c r="A245" s="75"/>
      <c r="B245" s="75"/>
    </row>
    <row r="246">
      <c r="A246" s="75"/>
      <c r="B246" s="75"/>
    </row>
    <row r="247">
      <c r="A247" s="75"/>
      <c r="B247" s="75"/>
    </row>
    <row r="248">
      <c r="A248" s="75"/>
      <c r="B248" s="75"/>
    </row>
    <row r="249">
      <c r="A249" s="75"/>
      <c r="B249" s="75"/>
    </row>
    <row r="250">
      <c r="A250" s="75"/>
      <c r="B250" s="75"/>
    </row>
    <row r="251">
      <c r="A251" s="75"/>
      <c r="B251" s="75"/>
    </row>
    <row r="252">
      <c r="A252" s="75"/>
      <c r="B252" s="75"/>
    </row>
    <row r="253">
      <c r="A253" s="75"/>
      <c r="B253" s="75"/>
    </row>
    <row r="254">
      <c r="A254" s="75"/>
      <c r="B254" s="75"/>
    </row>
    <row r="255">
      <c r="A255" s="75"/>
      <c r="B255" s="75"/>
    </row>
    <row r="256">
      <c r="A256" s="75"/>
      <c r="B256" s="75"/>
    </row>
    <row r="257">
      <c r="A257" s="75"/>
      <c r="B257" s="75"/>
    </row>
    <row r="258">
      <c r="A258" s="75"/>
      <c r="B258" s="75"/>
    </row>
    <row r="259">
      <c r="A259" s="75"/>
      <c r="B259" s="75"/>
    </row>
    <row r="260">
      <c r="A260" s="75"/>
      <c r="B260" s="75"/>
    </row>
    <row r="261">
      <c r="A261" s="75"/>
      <c r="B261" s="75"/>
    </row>
    <row r="262">
      <c r="A262" s="75"/>
      <c r="B262" s="75"/>
    </row>
    <row r="263">
      <c r="A263" s="75"/>
      <c r="B263" s="75"/>
    </row>
    <row r="264">
      <c r="A264" s="75"/>
      <c r="B264" s="75"/>
    </row>
    <row r="265">
      <c r="A265" s="75"/>
      <c r="B265" s="75"/>
    </row>
    <row r="266">
      <c r="A266" s="75"/>
      <c r="B266" s="75"/>
    </row>
    <row r="267">
      <c r="A267" s="75"/>
      <c r="B267" s="75"/>
    </row>
    <row r="268">
      <c r="A268" s="75"/>
      <c r="B268" s="75"/>
    </row>
    <row r="269">
      <c r="A269" s="75"/>
      <c r="B269" s="75"/>
    </row>
    <row r="270">
      <c r="A270" s="75"/>
      <c r="B270" s="75"/>
    </row>
    <row r="271">
      <c r="A271" s="75"/>
      <c r="B271" s="75"/>
    </row>
    <row r="272">
      <c r="A272" s="75"/>
      <c r="B272" s="75"/>
    </row>
    <row r="273">
      <c r="A273" s="75"/>
      <c r="B273" s="75"/>
    </row>
    <row r="274">
      <c r="A274" s="75"/>
      <c r="B274" s="75"/>
    </row>
    <row r="275">
      <c r="A275" s="75"/>
      <c r="B275" s="75"/>
    </row>
    <row r="276">
      <c r="A276" s="75"/>
      <c r="B276" s="75"/>
    </row>
    <row r="277">
      <c r="A277" s="75"/>
      <c r="B277" s="75"/>
    </row>
    <row r="278">
      <c r="A278" s="75"/>
      <c r="B278" s="75"/>
    </row>
    <row r="279">
      <c r="A279" s="75"/>
      <c r="B279" s="75"/>
    </row>
    <row r="280">
      <c r="A280" s="75"/>
      <c r="B280" s="75"/>
    </row>
    <row r="281">
      <c r="A281" s="75"/>
      <c r="B281" s="75"/>
    </row>
    <row r="282">
      <c r="A282" s="75"/>
      <c r="B282" s="75"/>
    </row>
    <row r="283">
      <c r="A283" s="75"/>
      <c r="B283" s="75"/>
    </row>
    <row r="284">
      <c r="A284" s="75"/>
      <c r="B284" s="75"/>
    </row>
    <row r="285">
      <c r="A285" s="75"/>
      <c r="B285" s="75"/>
    </row>
    <row r="286">
      <c r="A286" s="75"/>
      <c r="B286" s="75"/>
    </row>
    <row r="287">
      <c r="A287" s="75"/>
      <c r="B287" s="75"/>
    </row>
    <row r="288">
      <c r="A288" s="75"/>
      <c r="B288" s="75"/>
    </row>
    <row r="289">
      <c r="A289" s="75"/>
      <c r="B289" s="75"/>
    </row>
    <row r="290">
      <c r="A290" s="75"/>
      <c r="B290" s="75"/>
    </row>
    <row r="291">
      <c r="A291" s="75"/>
      <c r="B291" s="75"/>
    </row>
    <row r="292">
      <c r="A292" s="75"/>
      <c r="B292" s="75"/>
    </row>
    <row r="293">
      <c r="A293" s="75"/>
      <c r="B293" s="75"/>
    </row>
    <row r="294">
      <c r="A294" s="75"/>
      <c r="B294" s="75"/>
    </row>
    <row r="295">
      <c r="A295" s="75"/>
      <c r="B295" s="75"/>
    </row>
    <row r="296">
      <c r="A296" s="75"/>
      <c r="B296" s="75"/>
    </row>
    <row r="297">
      <c r="A297" s="75"/>
      <c r="B297" s="75"/>
    </row>
    <row r="298">
      <c r="A298" s="75"/>
      <c r="B298" s="75"/>
    </row>
    <row r="299">
      <c r="A299" s="75"/>
      <c r="B299" s="75"/>
    </row>
    <row r="300">
      <c r="A300" s="75"/>
      <c r="B300" s="75"/>
    </row>
    <row r="301">
      <c r="A301" s="75"/>
      <c r="B301" s="75"/>
    </row>
    <row r="302">
      <c r="A302" s="75"/>
      <c r="B302" s="75"/>
    </row>
    <row r="303">
      <c r="A303" s="75"/>
      <c r="B303" s="75"/>
    </row>
    <row r="304">
      <c r="A304" s="75"/>
      <c r="B304" s="75"/>
    </row>
    <row r="305">
      <c r="A305" s="75"/>
      <c r="B305" s="75"/>
    </row>
    <row r="306">
      <c r="A306" s="75"/>
      <c r="B306" s="75"/>
    </row>
    <row r="307">
      <c r="A307" s="75"/>
      <c r="B307" s="75"/>
    </row>
    <row r="308">
      <c r="A308" s="75"/>
      <c r="B308" s="75"/>
    </row>
    <row r="309">
      <c r="A309" s="75"/>
      <c r="B309" s="75"/>
    </row>
    <row r="310">
      <c r="A310" s="75"/>
      <c r="B310" s="75"/>
    </row>
    <row r="311">
      <c r="A311" s="75"/>
      <c r="B311" s="75"/>
    </row>
    <row r="312">
      <c r="A312" s="75"/>
      <c r="B312" s="75"/>
    </row>
    <row r="313">
      <c r="A313" s="75"/>
      <c r="B313" s="75"/>
    </row>
    <row r="314">
      <c r="A314" s="75"/>
      <c r="B314" s="75"/>
    </row>
    <row r="315">
      <c r="A315" s="75"/>
      <c r="B315" s="75"/>
    </row>
    <row r="316">
      <c r="A316" s="75"/>
      <c r="B316" s="75"/>
    </row>
    <row r="317">
      <c r="A317" s="75"/>
      <c r="B317" s="75"/>
    </row>
    <row r="318">
      <c r="A318" s="75"/>
      <c r="B318" s="75"/>
    </row>
    <row r="319">
      <c r="A319" s="75"/>
      <c r="B319" s="75"/>
    </row>
    <row r="320">
      <c r="A320" s="75"/>
      <c r="B320" s="75"/>
    </row>
    <row r="321">
      <c r="A321" s="75"/>
      <c r="B321" s="75"/>
    </row>
    <row r="322">
      <c r="A322" s="75"/>
      <c r="B322" s="75"/>
    </row>
    <row r="323">
      <c r="A323" s="75"/>
      <c r="B323" s="75"/>
    </row>
    <row r="324">
      <c r="A324" s="75"/>
      <c r="B324" s="75"/>
    </row>
    <row r="325">
      <c r="A325" s="75"/>
      <c r="B325" s="75"/>
    </row>
    <row r="326">
      <c r="A326" s="75"/>
      <c r="B326" s="75"/>
    </row>
    <row r="327">
      <c r="A327" s="75"/>
      <c r="B327" s="75"/>
    </row>
    <row r="328">
      <c r="A328" s="75"/>
      <c r="B328" s="75"/>
    </row>
    <row r="329">
      <c r="A329" s="75"/>
      <c r="B329" s="75"/>
    </row>
    <row r="330">
      <c r="A330" s="75"/>
      <c r="B330" s="75"/>
    </row>
    <row r="331">
      <c r="A331" s="75"/>
      <c r="B331" s="75"/>
    </row>
    <row r="332">
      <c r="A332" s="75"/>
      <c r="B332" s="75"/>
    </row>
    <row r="333">
      <c r="A333" s="75"/>
      <c r="B333" s="75"/>
    </row>
    <row r="334">
      <c r="A334" s="75"/>
      <c r="B334" s="75"/>
    </row>
    <row r="335">
      <c r="A335" s="75"/>
      <c r="B335" s="75"/>
    </row>
    <row r="336">
      <c r="A336" s="75"/>
      <c r="B336" s="75"/>
    </row>
    <row r="337">
      <c r="A337" s="75"/>
      <c r="B337" s="75"/>
    </row>
    <row r="338">
      <c r="A338" s="75"/>
      <c r="B338" s="75"/>
    </row>
    <row r="339">
      <c r="A339" s="75"/>
      <c r="B339" s="75"/>
    </row>
    <row r="340">
      <c r="A340" s="75"/>
      <c r="B340" s="75"/>
    </row>
    <row r="341">
      <c r="A341" s="75"/>
      <c r="B341" s="75"/>
    </row>
    <row r="342">
      <c r="A342" s="75"/>
      <c r="B342" s="75"/>
    </row>
    <row r="343">
      <c r="A343" s="75"/>
      <c r="B343" s="75"/>
    </row>
    <row r="344">
      <c r="A344" s="75"/>
      <c r="B344" s="75"/>
    </row>
    <row r="345">
      <c r="A345" s="75"/>
      <c r="B345" s="75"/>
    </row>
    <row r="346">
      <c r="A346" s="75"/>
      <c r="B346" s="75"/>
    </row>
    <row r="347">
      <c r="A347" s="75"/>
      <c r="B347" s="75"/>
    </row>
    <row r="348">
      <c r="A348" s="75"/>
      <c r="B348" s="75"/>
    </row>
    <row r="349">
      <c r="A349" s="75"/>
      <c r="B349" s="75"/>
    </row>
    <row r="350">
      <c r="A350" s="75"/>
      <c r="B350" s="75"/>
    </row>
    <row r="351">
      <c r="A351" s="75"/>
      <c r="B351" s="75"/>
    </row>
    <row r="352">
      <c r="A352" s="75"/>
      <c r="B352" s="75"/>
    </row>
    <row r="353">
      <c r="A353" s="75"/>
      <c r="B353" s="75"/>
    </row>
    <row r="354">
      <c r="A354" s="75"/>
      <c r="B354" s="75"/>
    </row>
    <row r="355">
      <c r="A355" s="75"/>
      <c r="B355" s="75"/>
    </row>
    <row r="356">
      <c r="A356" s="75"/>
      <c r="B356" s="75"/>
    </row>
    <row r="357">
      <c r="A357" s="75"/>
      <c r="B357" s="75"/>
    </row>
    <row r="358">
      <c r="A358" s="75"/>
      <c r="B358" s="75"/>
    </row>
    <row r="359">
      <c r="A359" s="75"/>
      <c r="B359" s="75"/>
    </row>
    <row r="360">
      <c r="A360" s="75"/>
      <c r="B360" s="75"/>
    </row>
    <row r="361">
      <c r="A361" s="75"/>
      <c r="B361" s="75"/>
    </row>
    <row r="362">
      <c r="A362" s="75"/>
      <c r="B362" s="75"/>
    </row>
    <row r="363">
      <c r="A363" s="75"/>
      <c r="B363" s="75"/>
    </row>
    <row r="364">
      <c r="A364" s="75"/>
      <c r="B364" s="75"/>
    </row>
    <row r="365">
      <c r="A365" s="75"/>
      <c r="B365" s="75"/>
    </row>
    <row r="366">
      <c r="A366" s="75"/>
      <c r="B366" s="75"/>
    </row>
    <row r="367">
      <c r="A367" s="75"/>
      <c r="B367" s="75"/>
    </row>
    <row r="368">
      <c r="A368" s="75"/>
      <c r="B368" s="75"/>
    </row>
    <row r="369">
      <c r="A369" s="75"/>
      <c r="B369" s="75"/>
    </row>
    <row r="370">
      <c r="A370" s="75"/>
      <c r="B370" s="75"/>
    </row>
    <row r="371">
      <c r="A371" s="75"/>
      <c r="B371" s="75"/>
    </row>
    <row r="372">
      <c r="A372" s="75"/>
      <c r="B372" s="75"/>
    </row>
    <row r="373">
      <c r="A373" s="75"/>
      <c r="B373" s="75"/>
    </row>
    <row r="374">
      <c r="A374" s="75"/>
      <c r="B374" s="75"/>
    </row>
    <row r="375">
      <c r="A375" s="75"/>
      <c r="B375" s="75"/>
    </row>
    <row r="376">
      <c r="A376" s="75"/>
      <c r="B376" s="75"/>
    </row>
    <row r="377">
      <c r="A377" s="75"/>
      <c r="B377" s="75"/>
    </row>
    <row r="378">
      <c r="A378" s="75"/>
      <c r="B378" s="75"/>
    </row>
    <row r="379">
      <c r="A379" s="75"/>
      <c r="B379" s="75"/>
    </row>
    <row r="380">
      <c r="A380" s="75"/>
      <c r="B380" s="75"/>
    </row>
    <row r="381">
      <c r="A381" s="75"/>
      <c r="B381" s="75"/>
    </row>
    <row r="382">
      <c r="A382" s="75"/>
      <c r="B382" s="75"/>
    </row>
    <row r="383">
      <c r="A383" s="75"/>
      <c r="B383" s="75"/>
    </row>
    <row r="384">
      <c r="A384" s="75"/>
      <c r="B384" s="75"/>
    </row>
    <row r="385">
      <c r="A385" s="75"/>
      <c r="B385" s="75"/>
    </row>
    <row r="386">
      <c r="A386" s="75"/>
      <c r="B386" s="75"/>
    </row>
    <row r="387">
      <c r="A387" s="75"/>
      <c r="B387" s="75"/>
    </row>
    <row r="388">
      <c r="A388" s="75"/>
      <c r="B388" s="75"/>
    </row>
    <row r="389">
      <c r="A389" s="75"/>
      <c r="B389" s="75"/>
    </row>
    <row r="390">
      <c r="A390" s="75"/>
      <c r="B390" s="75"/>
    </row>
    <row r="391">
      <c r="A391" s="75"/>
      <c r="B391" s="75"/>
    </row>
    <row r="392">
      <c r="A392" s="75"/>
      <c r="B392" s="75"/>
    </row>
    <row r="393">
      <c r="A393" s="75"/>
      <c r="B393" s="75"/>
    </row>
    <row r="394">
      <c r="A394" s="75"/>
      <c r="B394" s="75"/>
    </row>
    <row r="395">
      <c r="A395" s="75"/>
      <c r="B395" s="75"/>
    </row>
    <row r="396">
      <c r="A396" s="75"/>
      <c r="B396" s="75"/>
    </row>
    <row r="397">
      <c r="A397" s="75"/>
      <c r="B397" s="75"/>
    </row>
    <row r="398">
      <c r="A398" s="75"/>
      <c r="B398" s="75"/>
    </row>
    <row r="399">
      <c r="A399" s="75"/>
      <c r="B399" s="75"/>
    </row>
    <row r="400">
      <c r="A400" s="75"/>
      <c r="B400" s="75"/>
    </row>
    <row r="401">
      <c r="A401" s="75"/>
      <c r="B401" s="75"/>
    </row>
    <row r="402">
      <c r="A402" s="75"/>
      <c r="B402" s="75"/>
    </row>
    <row r="403">
      <c r="A403" s="75"/>
      <c r="B403" s="75"/>
    </row>
    <row r="404">
      <c r="A404" s="75"/>
      <c r="B404" s="75"/>
    </row>
    <row r="405">
      <c r="A405" s="75"/>
      <c r="B405" s="75"/>
    </row>
    <row r="406">
      <c r="A406" s="75"/>
      <c r="B406" s="75"/>
    </row>
    <row r="407">
      <c r="A407" s="75"/>
      <c r="B407" s="75"/>
    </row>
    <row r="408">
      <c r="A408" s="75"/>
      <c r="B408" s="75"/>
    </row>
    <row r="409">
      <c r="A409" s="75"/>
      <c r="B409" s="75"/>
    </row>
    <row r="410">
      <c r="A410" s="75"/>
      <c r="B410" s="75"/>
    </row>
    <row r="411">
      <c r="A411" s="75"/>
      <c r="B411" s="75"/>
    </row>
    <row r="412">
      <c r="A412" s="75"/>
      <c r="B412" s="75"/>
    </row>
    <row r="413">
      <c r="A413" s="75"/>
      <c r="B413" s="75"/>
    </row>
    <row r="414">
      <c r="A414" s="75"/>
      <c r="B414" s="75"/>
    </row>
    <row r="415">
      <c r="A415" s="75"/>
      <c r="B415" s="75"/>
    </row>
    <row r="416">
      <c r="A416" s="75"/>
      <c r="B416" s="75"/>
    </row>
    <row r="417">
      <c r="A417" s="75"/>
      <c r="B417" s="75"/>
    </row>
    <row r="418">
      <c r="A418" s="75"/>
      <c r="B418" s="75"/>
    </row>
    <row r="419">
      <c r="A419" s="75"/>
      <c r="B419" s="75"/>
    </row>
    <row r="420">
      <c r="A420" s="75"/>
      <c r="B420" s="75"/>
    </row>
    <row r="421">
      <c r="A421" s="75"/>
      <c r="B421" s="75"/>
    </row>
    <row r="422">
      <c r="A422" s="75"/>
      <c r="B422" s="75"/>
    </row>
    <row r="423">
      <c r="A423" s="75"/>
      <c r="B423" s="75"/>
    </row>
    <row r="424">
      <c r="A424" s="75"/>
      <c r="B424" s="75"/>
    </row>
    <row r="425">
      <c r="A425" s="75"/>
      <c r="B425" s="75"/>
    </row>
    <row r="426">
      <c r="A426" s="75"/>
      <c r="B426" s="75"/>
    </row>
    <row r="427">
      <c r="A427" s="75"/>
      <c r="B427" s="75"/>
    </row>
    <row r="428">
      <c r="A428" s="75"/>
      <c r="B428" s="75"/>
    </row>
    <row r="429">
      <c r="A429" s="75"/>
      <c r="B429" s="75"/>
    </row>
    <row r="430">
      <c r="A430" s="75"/>
      <c r="B430" s="75"/>
    </row>
    <row r="431">
      <c r="A431" s="75"/>
      <c r="B431" s="75"/>
    </row>
    <row r="432">
      <c r="A432" s="75"/>
      <c r="B432" s="75"/>
    </row>
    <row r="433">
      <c r="A433" s="75"/>
      <c r="B433" s="75"/>
    </row>
    <row r="434">
      <c r="A434" s="75"/>
      <c r="B434" s="75"/>
    </row>
    <row r="435">
      <c r="A435" s="75"/>
      <c r="B435" s="75"/>
    </row>
    <row r="436">
      <c r="A436" s="75"/>
      <c r="B436" s="75"/>
    </row>
    <row r="437">
      <c r="A437" s="75"/>
      <c r="B437" s="75"/>
    </row>
    <row r="438">
      <c r="A438" s="75"/>
      <c r="B438" s="75"/>
    </row>
    <row r="439">
      <c r="A439" s="75"/>
      <c r="B439" s="75"/>
    </row>
    <row r="440">
      <c r="A440" s="75"/>
      <c r="B440" s="75"/>
    </row>
    <row r="441">
      <c r="A441" s="75"/>
      <c r="B441" s="75"/>
    </row>
    <row r="442">
      <c r="A442" s="75"/>
      <c r="B442" s="75"/>
    </row>
    <row r="443">
      <c r="A443" s="75"/>
      <c r="B443" s="75"/>
    </row>
    <row r="444">
      <c r="A444" s="75"/>
      <c r="B444" s="75"/>
    </row>
    <row r="445">
      <c r="A445" s="75"/>
      <c r="B445" s="75"/>
    </row>
    <row r="446">
      <c r="A446" s="75"/>
      <c r="B446" s="75"/>
    </row>
    <row r="447">
      <c r="A447" s="75"/>
      <c r="B447" s="75"/>
    </row>
    <row r="448">
      <c r="A448" s="75"/>
      <c r="B448" s="75"/>
    </row>
    <row r="449">
      <c r="A449" s="75"/>
      <c r="B449" s="75"/>
    </row>
    <row r="450">
      <c r="A450" s="75"/>
      <c r="B450" s="75"/>
    </row>
    <row r="451">
      <c r="A451" s="75"/>
      <c r="B451" s="75"/>
    </row>
    <row r="452">
      <c r="A452" s="75"/>
      <c r="B452" s="75"/>
    </row>
    <row r="453">
      <c r="A453" s="75"/>
      <c r="B453" s="75"/>
    </row>
    <row r="454">
      <c r="A454" s="75"/>
      <c r="B454" s="75"/>
    </row>
    <row r="455">
      <c r="A455" s="75"/>
      <c r="B455" s="75"/>
    </row>
    <row r="456">
      <c r="A456" s="75"/>
      <c r="B456" s="75"/>
    </row>
    <row r="457">
      <c r="A457" s="75"/>
      <c r="B457" s="75"/>
    </row>
    <row r="458">
      <c r="A458" s="75"/>
      <c r="B458" s="75"/>
    </row>
    <row r="459">
      <c r="A459" s="75"/>
      <c r="B459" s="75"/>
    </row>
    <row r="460">
      <c r="A460" s="75"/>
      <c r="B460" s="75"/>
    </row>
    <row r="461">
      <c r="A461" s="75"/>
      <c r="B461" s="75"/>
    </row>
    <row r="462">
      <c r="A462" s="75"/>
      <c r="B462" s="75"/>
    </row>
    <row r="463">
      <c r="A463" s="75"/>
      <c r="B463" s="75"/>
    </row>
    <row r="464">
      <c r="A464" s="75"/>
      <c r="B464" s="75"/>
    </row>
    <row r="465">
      <c r="A465" s="75"/>
      <c r="B465" s="75"/>
    </row>
    <row r="466">
      <c r="A466" s="75"/>
      <c r="B466" s="75"/>
    </row>
    <row r="467">
      <c r="A467" s="75"/>
      <c r="B467" s="75"/>
    </row>
    <row r="468">
      <c r="A468" s="75"/>
      <c r="B468" s="75"/>
    </row>
    <row r="469">
      <c r="A469" s="75"/>
      <c r="B469" s="75"/>
    </row>
    <row r="470">
      <c r="A470" s="75"/>
      <c r="B470" s="75"/>
    </row>
    <row r="471">
      <c r="A471" s="75"/>
      <c r="B471" s="75"/>
    </row>
    <row r="472">
      <c r="A472" s="75"/>
      <c r="B472" s="75"/>
    </row>
    <row r="473">
      <c r="A473" s="75"/>
      <c r="B473" s="75"/>
    </row>
    <row r="474">
      <c r="A474" s="75"/>
      <c r="B474" s="75"/>
    </row>
    <row r="475">
      <c r="A475" s="75"/>
      <c r="B475" s="75"/>
    </row>
    <row r="476">
      <c r="A476" s="75"/>
      <c r="B476" s="75"/>
    </row>
    <row r="477">
      <c r="A477" s="75"/>
      <c r="B477" s="75"/>
    </row>
    <row r="478">
      <c r="A478" s="75"/>
      <c r="B478" s="75"/>
    </row>
    <row r="479">
      <c r="A479" s="75"/>
      <c r="B479" s="75"/>
    </row>
    <row r="480">
      <c r="A480" s="75"/>
      <c r="B480" s="75"/>
    </row>
    <row r="481">
      <c r="A481" s="75"/>
      <c r="B481" s="75"/>
    </row>
    <row r="482">
      <c r="A482" s="75"/>
      <c r="B482" s="75"/>
    </row>
    <row r="483">
      <c r="A483" s="75"/>
      <c r="B483" s="75"/>
    </row>
    <row r="484">
      <c r="A484" s="75"/>
      <c r="B484" s="75"/>
    </row>
    <row r="485">
      <c r="A485" s="75"/>
      <c r="B485" s="75"/>
    </row>
    <row r="486">
      <c r="A486" s="75"/>
      <c r="B486" s="75"/>
    </row>
    <row r="487">
      <c r="A487" s="75"/>
      <c r="B487" s="75"/>
    </row>
    <row r="488">
      <c r="A488" s="75"/>
      <c r="B488" s="75"/>
    </row>
    <row r="489">
      <c r="A489" s="75"/>
      <c r="B489" s="75"/>
    </row>
    <row r="490">
      <c r="A490" s="75"/>
      <c r="B490" s="75"/>
    </row>
    <row r="491">
      <c r="A491" s="75"/>
      <c r="B491" s="75"/>
    </row>
    <row r="492">
      <c r="A492" s="75"/>
      <c r="B492" s="75"/>
    </row>
    <row r="493">
      <c r="A493" s="75"/>
      <c r="B493" s="75"/>
    </row>
    <row r="494">
      <c r="A494" s="75"/>
      <c r="B494" s="75"/>
    </row>
    <row r="495">
      <c r="A495" s="75"/>
      <c r="B495" s="75"/>
    </row>
    <row r="496">
      <c r="A496" s="75"/>
      <c r="B496" s="75"/>
    </row>
    <row r="497">
      <c r="A497" s="75"/>
      <c r="B497" s="75"/>
    </row>
    <row r="498">
      <c r="A498" s="75"/>
      <c r="B498" s="75"/>
    </row>
    <row r="499">
      <c r="A499" s="75"/>
      <c r="B499" s="75"/>
    </row>
    <row r="500">
      <c r="A500" s="75"/>
      <c r="B500" s="75"/>
    </row>
    <row r="501">
      <c r="A501" s="75"/>
      <c r="B501" s="75"/>
    </row>
    <row r="502">
      <c r="A502" s="75"/>
      <c r="B502" s="75"/>
    </row>
    <row r="503">
      <c r="A503" s="75"/>
      <c r="B503" s="75"/>
    </row>
    <row r="504">
      <c r="A504" s="75"/>
      <c r="B504" s="75"/>
    </row>
    <row r="505">
      <c r="A505" s="75"/>
      <c r="B505" s="75"/>
    </row>
    <row r="506">
      <c r="A506" s="75"/>
      <c r="B506" s="75"/>
    </row>
    <row r="507">
      <c r="A507" s="75"/>
      <c r="B507" s="75"/>
    </row>
    <row r="508">
      <c r="A508" s="75"/>
      <c r="B508" s="75"/>
    </row>
    <row r="509">
      <c r="A509" s="75"/>
      <c r="B509" s="75"/>
    </row>
    <row r="510">
      <c r="A510" s="75"/>
      <c r="B510" s="75"/>
    </row>
    <row r="511">
      <c r="A511" s="75"/>
      <c r="B511" s="75"/>
    </row>
    <row r="512">
      <c r="A512" s="75"/>
      <c r="B512" s="75"/>
    </row>
    <row r="513">
      <c r="A513" s="75"/>
      <c r="B513" s="75"/>
    </row>
    <row r="514">
      <c r="A514" s="75"/>
      <c r="B514" s="75"/>
    </row>
    <row r="515">
      <c r="A515" s="75"/>
      <c r="B515" s="75"/>
    </row>
    <row r="516">
      <c r="A516" s="75"/>
      <c r="B516" s="75"/>
    </row>
    <row r="517">
      <c r="A517" s="75"/>
      <c r="B517" s="75"/>
    </row>
    <row r="518">
      <c r="A518" s="75"/>
      <c r="B518" s="75"/>
    </row>
    <row r="519">
      <c r="A519" s="75"/>
      <c r="B519" s="75"/>
    </row>
    <row r="520">
      <c r="A520" s="75"/>
      <c r="B520" s="75"/>
    </row>
    <row r="521">
      <c r="A521" s="75"/>
      <c r="B521" s="75"/>
    </row>
    <row r="522">
      <c r="A522" s="75"/>
      <c r="B522" s="75"/>
    </row>
    <row r="523">
      <c r="A523" s="75"/>
      <c r="B523" s="75"/>
    </row>
    <row r="524">
      <c r="A524" s="75"/>
      <c r="B524" s="75"/>
    </row>
    <row r="525">
      <c r="A525" s="75"/>
      <c r="B525" s="75"/>
    </row>
    <row r="526">
      <c r="A526" s="75"/>
      <c r="B526" s="75"/>
    </row>
    <row r="527">
      <c r="A527" s="75"/>
      <c r="B527" s="75"/>
    </row>
    <row r="528">
      <c r="A528" s="75"/>
      <c r="B528" s="75"/>
    </row>
    <row r="529">
      <c r="A529" s="75"/>
      <c r="B529" s="75"/>
    </row>
    <row r="530">
      <c r="A530" s="75"/>
      <c r="B530" s="75"/>
    </row>
    <row r="531">
      <c r="A531" s="75"/>
      <c r="B531" s="75"/>
    </row>
    <row r="532">
      <c r="A532" s="75"/>
      <c r="B532" s="75"/>
    </row>
    <row r="533">
      <c r="A533" s="75"/>
      <c r="B533" s="75"/>
    </row>
    <row r="534">
      <c r="A534" s="75"/>
      <c r="B534" s="75"/>
    </row>
    <row r="535">
      <c r="A535" s="75"/>
      <c r="B535" s="75"/>
    </row>
    <row r="536">
      <c r="A536" s="75"/>
      <c r="B536" s="75"/>
    </row>
    <row r="537">
      <c r="A537" s="75"/>
      <c r="B537" s="75"/>
    </row>
  </sheetData>
  <mergeCells count="2">
    <mergeCell ref="A1:B1"/>
    <mergeCell ref="A2:B2"/>
  </mergeCells>
  <drawing r:id="rId1"/>
</worksheet>
</file>